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komvandatgrasaf.sharepoint.com/sites/KenniscentrumInstrepitus/Gedeelde documenten/General/"/>
    </mc:Choice>
  </mc:AlternateContent>
  <xr:revisionPtr revIDLastSave="53" documentId="8_{CC449B34-2398-4FC1-A301-16E2F5F2B06D}" xr6:coauthVersionLast="46" xr6:coauthVersionMax="46" xr10:uidLastSave="{F9D13CA3-B924-4AAA-BE6F-CF95058A1B95}"/>
  <bookViews>
    <workbookView xWindow="28680" yWindow="-120" windowWidth="29040" windowHeight="16440" xr2:uid="{00000000-000D-0000-FFFF-FFFF00000000}"/>
  </bookViews>
  <sheets>
    <sheet name=" Instrepitus TCO sportveld V2.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" l="1"/>
  <c r="F46" i="2"/>
  <c r="D46" i="2"/>
  <c r="AB75" i="2"/>
  <c r="AB76" i="2" s="1"/>
  <c r="Z75" i="2"/>
  <c r="Z76" i="2" s="1"/>
  <c r="X75" i="2"/>
  <c r="X76" i="2" s="1"/>
  <c r="V75" i="2"/>
  <c r="V76" i="2" s="1"/>
  <c r="X67" i="2"/>
  <c r="Z67" i="2"/>
  <c r="AB67" i="2"/>
  <c r="AD67" i="2"/>
  <c r="AF67" i="2"/>
  <c r="V67" i="2"/>
  <c r="E107" i="2"/>
  <c r="E106" i="2"/>
  <c r="E105" i="2"/>
  <c r="E104" i="2"/>
  <c r="E103" i="2"/>
  <c r="E102" i="2"/>
  <c r="AF82" i="2"/>
  <c r="AD82" i="2"/>
  <c r="AB82" i="2"/>
  <c r="Z82" i="2"/>
  <c r="X82" i="2"/>
  <c r="V82" i="2"/>
  <c r="T82" i="2"/>
  <c r="R82" i="2"/>
  <c r="P82" i="2"/>
  <c r="N82" i="2"/>
  <c r="L82" i="2"/>
  <c r="J82" i="2"/>
  <c r="H82" i="2"/>
  <c r="F82" i="2"/>
  <c r="D82" i="2"/>
  <c r="AF75" i="2"/>
  <c r="AF76" i="2" s="1"/>
  <c r="AD75" i="2"/>
  <c r="AD76" i="2" s="1"/>
  <c r="T75" i="2"/>
  <c r="T76" i="2" s="1"/>
  <c r="R75" i="2"/>
  <c r="R76" i="2" s="1"/>
  <c r="P75" i="2"/>
  <c r="P76" i="2" s="1"/>
  <c r="N75" i="2"/>
  <c r="N76" i="2" s="1"/>
  <c r="L75" i="2"/>
  <c r="L76" i="2" s="1"/>
  <c r="J75" i="2"/>
  <c r="J76" i="2" s="1"/>
  <c r="H75" i="2"/>
  <c r="H76" i="2" s="1"/>
  <c r="F75" i="2"/>
  <c r="F76" i="2" s="1"/>
  <c r="D75" i="2"/>
  <c r="D76" i="2" s="1"/>
  <c r="AB81" i="2"/>
  <c r="AF62" i="2"/>
  <c r="AD62" i="2"/>
  <c r="AB62" i="2"/>
  <c r="Z62" i="2"/>
  <c r="Z81" i="2" s="1"/>
  <c r="X62" i="2"/>
  <c r="V62" i="2"/>
  <c r="AF56" i="2"/>
  <c r="AD56" i="2"/>
  <c r="AB56" i="2"/>
  <c r="Z56" i="2"/>
  <c r="X56" i="2"/>
  <c r="V56" i="2"/>
  <c r="T46" i="2"/>
  <c r="R46" i="2"/>
  <c r="P46" i="2"/>
  <c r="N46" i="2"/>
  <c r="L46" i="2"/>
  <c r="J46" i="2"/>
  <c r="T38" i="2"/>
  <c r="R38" i="2"/>
  <c r="P38" i="2"/>
  <c r="N38" i="2"/>
  <c r="L38" i="2"/>
  <c r="J38" i="2"/>
  <c r="H38" i="2"/>
  <c r="F38" i="2"/>
  <c r="D38" i="2"/>
  <c r="T28" i="2"/>
  <c r="R28" i="2"/>
  <c r="P28" i="2"/>
  <c r="N28" i="2"/>
  <c r="L28" i="2"/>
  <c r="J28" i="2"/>
  <c r="H28" i="2"/>
  <c r="F28" i="2"/>
  <c r="D28" i="2"/>
  <c r="T20" i="2"/>
  <c r="R20" i="2"/>
  <c r="P20" i="2"/>
  <c r="N20" i="2"/>
  <c r="L20" i="2"/>
  <c r="J20" i="2"/>
  <c r="H20" i="2"/>
  <c r="F20" i="2"/>
  <c r="D20" i="2"/>
  <c r="V73" i="2" l="1"/>
  <c r="V74" i="2" s="1"/>
  <c r="AD73" i="2"/>
  <c r="AD74" i="2" s="1"/>
  <c r="AD80" i="2" s="1"/>
  <c r="AD83" i="2" s="1"/>
  <c r="AD84" i="2" s="1"/>
  <c r="AB73" i="2"/>
  <c r="AB74" i="2" s="1"/>
  <c r="AB77" i="2" s="1"/>
  <c r="F81" i="2"/>
  <c r="AF73" i="2"/>
  <c r="Z73" i="2"/>
  <c r="Z74" i="2" s="1"/>
  <c r="Z80" i="2" s="1"/>
  <c r="Z83" i="2" s="1"/>
  <c r="Z84" i="2" s="1"/>
  <c r="AD81" i="2"/>
  <c r="X81" i="2"/>
  <c r="L81" i="2"/>
  <c r="AF81" i="2"/>
  <c r="T73" i="2"/>
  <c r="T74" i="2" s="1"/>
  <c r="T77" i="2" s="1"/>
  <c r="P73" i="2"/>
  <c r="P74" i="2" s="1"/>
  <c r="P77" i="2" s="1"/>
  <c r="V81" i="2"/>
  <c r="R81" i="2"/>
  <c r="D81" i="2"/>
  <c r="T81" i="2"/>
  <c r="D73" i="2"/>
  <c r="D74" i="2" s="1"/>
  <c r="D77" i="2" s="1"/>
  <c r="H81" i="2"/>
  <c r="P81" i="2"/>
  <c r="J81" i="2"/>
  <c r="N73" i="2"/>
  <c r="N74" i="2" s="1"/>
  <c r="N77" i="2" s="1"/>
  <c r="AF74" i="2"/>
  <c r="AF77" i="2" s="1"/>
  <c r="R73" i="2"/>
  <c r="N81" i="2"/>
  <c r="F73" i="2"/>
  <c r="H73" i="2"/>
  <c r="X73" i="2"/>
  <c r="J73" i="2"/>
  <c r="L73" i="2"/>
  <c r="Z87" i="2" l="1"/>
  <c r="Z90" i="2"/>
  <c r="AD92" i="2"/>
  <c r="AD87" i="2"/>
  <c r="AB80" i="2"/>
  <c r="AB83" i="2" s="1"/>
  <c r="AB84" i="2" s="1"/>
  <c r="Z77" i="2"/>
  <c r="AD77" i="2"/>
  <c r="AF80" i="2"/>
  <c r="AF83" i="2" s="1"/>
  <c r="AF84" i="2" s="1"/>
  <c r="AF93" i="2" s="1"/>
  <c r="D80" i="2"/>
  <c r="D83" i="2" s="1"/>
  <c r="D84" i="2" s="1"/>
  <c r="P80" i="2"/>
  <c r="P83" i="2" s="1"/>
  <c r="P84" i="2" s="1"/>
  <c r="L74" i="2"/>
  <c r="L80" i="2" s="1"/>
  <c r="L83" i="2" s="1"/>
  <c r="L84" i="2" s="1"/>
  <c r="T80" i="2"/>
  <c r="T83" i="2" s="1"/>
  <c r="T84" i="2" s="1"/>
  <c r="J74" i="2"/>
  <c r="J80" i="2" s="1"/>
  <c r="J83" i="2" s="1"/>
  <c r="J84" i="2" s="1"/>
  <c r="R74" i="2"/>
  <c r="R80" i="2" s="1"/>
  <c r="R83" i="2" s="1"/>
  <c r="R84" i="2" s="1"/>
  <c r="X74" i="2"/>
  <c r="X80" i="2" s="1"/>
  <c r="X83" i="2" s="1"/>
  <c r="X84" i="2" s="1"/>
  <c r="H74" i="2"/>
  <c r="H77" i="2" s="1"/>
  <c r="N80" i="2"/>
  <c r="N83" i="2" s="1"/>
  <c r="N84" i="2" s="1"/>
  <c r="V77" i="2"/>
  <c r="F74" i="2"/>
  <c r="F80" i="2" s="1"/>
  <c r="F83" i="2" s="1"/>
  <c r="F84" i="2" s="1"/>
  <c r="J77" i="2" l="1"/>
  <c r="R77" i="2"/>
  <c r="AF87" i="2"/>
  <c r="R87" i="2"/>
  <c r="R88" i="2"/>
  <c r="AB87" i="2"/>
  <c r="AB91" i="2"/>
  <c r="X87" i="2"/>
  <c r="X89" i="2"/>
  <c r="F87" i="2"/>
  <c r="F88" i="2"/>
  <c r="J87" i="2"/>
  <c r="J88" i="2"/>
  <c r="T87" i="2"/>
  <c r="T88" i="2"/>
  <c r="P88" i="2"/>
  <c r="P87" i="2"/>
  <c r="N88" i="2"/>
  <c r="N87" i="2"/>
  <c r="L87" i="2"/>
  <c r="L88" i="2"/>
  <c r="D88" i="2"/>
  <c r="D87" i="2"/>
  <c r="L77" i="2"/>
  <c r="H80" i="2"/>
  <c r="H83" i="2" s="1"/>
  <c r="H84" i="2" s="1"/>
  <c r="F77" i="2"/>
  <c r="V80" i="2"/>
  <c r="V83" i="2" s="1"/>
  <c r="V84" i="2" s="1"/>
  <c r="X77" i="2"/>
  <c r="H87" i="2" l="1"/>
  <c r="H88" i="2"/>
  <c r="V87" i="2"/>
  <c r="V89" i="2"/>
</calcChain>
</file>

<file path=xl/sharedStrings.xml><?xml version="1.0" encoding="utf-8"?>
<sst xmlns="http://schemas.openxmlformats.org/spreadsheetml/2006/main" count="628" uniqueCount="100">
  <si>
    <t>Kunstgras</t>
  </si>
  <si>
    <t>WeTra‐velden</t>
  </si>
  <si>
    <t>Natuurgras</t>
  </si>
  <si>
    <t>Infill</t>
  </si>
  <si>
    <t>Gerecyclede producten</t>
  </si>
  <si>
    <t>Synthetische producten</t>
  </si>
  <si>
    <t>Natuurproducten</t>
  </si>
  <si>
    <t>Infill‐loze producten</t>
  </si>
  <si>
    <t>Hybride</t>
  </si>
  <si>
    <t>GrassMaster</t>
  </si>
  <si>
    <t>Lava</t>
  </si>
  <si>
    <t>Wedstrijd</t>
  </si>
  <si>
    <t>Training</t>
  </si>
  <si>
    <t>SBR‐ rubbergranulaat</t>
  </si>
  <si>
    <t>Cryogeen SBR‐</t>
  </si>
  <si>
    <t>Gecoat SBR‐</t>
  </si>
  <si>
    <t>TPE holle vorm</t>
  </si>
  <si>
    <t>TPE massieve vorm</t>
  </si>
  <si>
    <t>EPDM</t>
  </si>
  <si>
    <t>PE</t>
  </si>
  <si>
    <t>Kurk</t>
  </si>
  <si>
    <t>Non‐fill</t>
  </si>
  <si>
    <t>rubbergranulaat</t>
  </si>
  <si>
    <t>Lengte kunstgras 60 mm</t>
  </si>
  <si>
    <t>Lengte kunstgras 45 mm</t>
  </si>
  <si>
    <t>Aanlegkosten</t>
  </si>
  <si>
    <t>Drainagesysteem</t>
  </si>
  <si>
    <t>€</t>
  </si>
  <si>
    <t>Gerecycled kunstgras kantplank</t>
  </si>
  <si>
    <t>Totaal</t>
  </si>
  <si>
    <t>Renovatiekosten (1e keer, na 10 jaar)</t>
  </si>
  <si>
    <t>Keuringskosten</t>
  </si>
  <si>
    <t>Renovatiekosten (2e keer, na 20 jaar)</t>
  </si>
  <si>
    <t>Vervangen schoonlooproosters</t>
  </si>
  <si>
    <t>Opruimkosten (na 30 jaar)</t>
  </si>
  <si>
    <t>Afvoeren kunstgrasmat incl. infill</t>
  </si>
  <si>
    <t>Afvoeren drainagesysteem</t>
  </si>
  <si>
    <t>Ontgraven en afvoeren grond Zandfundering (300 mm)</t>
  </si>
  <si>
    <t>Inprikken kunstgrasvezels</t>
  </si>
  <si>
    <t>Renovatiekosten (1e keer, na 15 jaar)</t>
  </si>
  <si>
    <t>Kunstgrasmat (incl. infill)</t>
  </si>
  <si>
    <t>Opruimkosten ( na 30 jaar)</t>
  </si>
  <si>
    <t>Afvoeren kunstgrasmat (incl. infill)</t>
  </si>
  <si>
    <t>Afvoeren kunstgrasvezels</t>
  </si>
  <si>
    <t>Onderhoudskosten</t>
  </si>
  <si>
    <t>Jaarlijkse onderhoudskosten</t>
  </si>
  <si>
    <t>Totale kosten (30 jaar)</t>
  </si>
  <si>
    <t>Aanleg/renovatie/opruimkosten</t>
  </si>
  <si>
    <t>Algemene kosten onderhoud (5%)</t>
  </si>
  <si>
    <t>Kosten</t>
  </si>
  <si>
    <t>Totaal per jaar</t>
  </si>
  <si>
    <t>Totaal over 30 jaar</t>
  </si>
  <si>
    <t>Vergelijk (over 30 jaar)</t>
  </si>
  <si>
    <t>Per m2</t>
  </si>
  <si>
    <t>Per speeluur kunstgras</t>
  </si>
  <si>
    <t>Per speeluur natuurgras wedstrijd</t>
  </si>
  <si>
    <t>Per speeluur natuurgras training</t>
  </si>
  <si>
    <t xml:space="preserve"> 3% rente (aanleg/renovatie/opruimkosten)</t>
  </si>
  <si>
    <t>Afschrijvingskosten (aanleg/renovatie/opruimkosten)</t>
  </si>
  <si>
    <t>Algemene kosten aanleg/renovatie/opruim (10%)</t>
  </si>
  <si>
    <t>Bewerkingen top‐ en onderlaag</t>
  </si>
  <si>
    <t>Toplaag (200 mm)</t>
  </si>
  <si>
    <t>Zandfundering (300 mm)</t>
  </si>
  <si>
    <t>Ontgraven en afvoeren zandfundering</t>
  </si>
  <si>
    <t>Ontgraven en afvoeren sporttechnische fundering</t>
  </si>
  <si>
    <t xml:space="preserve"> Keuringskosten</t>
  </si>
  <si>
    <t>Shockpad</t>
  </si>
  <si>
    <t>Herstellen sporttechnische fundering (lava)</t>
  </si>
  <si>
    <t>Afvoeren shockpad</t>
  </si>
  <si>
    <t>Oprollen en aanbrengen shockpad</t>
  </si>
  <si>
    <t>Schoonlooproosters</t>
  </si>
  <si>
    <t>Sporttechnische fundering (lava)</t>
  </si>
  <si>
    <t xml:space="preserve"> Zandfundering</t>
  </si>
  <si>
    <t>Ontgraven en afvoeren grond</t>
  </si>
  <si>
    <t>Renovatie top‐ en/of onderlaag</t>
  </si>
  <si>
    <t>Per speeluur WeTra (natuurgras)</t>
  </si>
  <si>
    <t>Per speeluur WeTra (lava toevoeging)</t>
  </si>
  <si>
    <t xml:space="preserve">Per speeluur hybride / GrassMaster </t>
  </si>
  <si>
    <t>Onderhoudskosten (30 jaar)</t>
  </si>
  <si>
    <t>Oppervlakte sportvelden Oppervlakte</t>
  </si>
  <si>
    <t>Oppervlakte</t>
  </si>
  <si>
    <t>(exclusief laatste 0,50 m verhard)</t>
  </si>
  <si>
    <t>WeTra en natuurgras</t>
  </si>
  <si>
    <t>(laatste 0,50 m natuurgras)</t>
  </si>
  <si>
    <t>Kunstgrasmat</t>
  </si>
  <si>
    <t>Infill materiaal</t>
  </si>
  <si>
    <t>Tijdsbesteding</t>
  </si>
  <si>
    <t>Hybride / Grasmaster</t>
  </si>
  <si>
    <t>WeTra (Lava)</t>
  </si>
  <si>
    <t>WeTra (Natuurgras)</t>
  </si>
  <si>
    <t>Natuurgras (Wedstrijd)</t>
  </si>
  <si>
    <t>Natuurgras (Training)</t>
  </si>
  <si>
    <t>Per jaar</t>
  </si>
  <si>
    <t>Per 30 jaar</t>
  </si>
  <si>
    <t>Saneringskosten</t>
  </si>
  <si>
    <t>Voor deze rapportage is gebruik gemaakt van informatie, rapport nummer 19-1024-Helmond, van Kybys ingenieurs.</t>
  </si>
  <si>
    <t>KVDGA Overzicht Kosten kunstgras en diverse natuurgras varianten.</t>
  </si>
  <si>
    <t>Slibvang drainage</t>
  </si>
  <si>
    <t>TPE</t>
  </si>
  <si>
    <t>SBR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</si>
</sst>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sz val="5"/>
      <color theme="1"/>
      <name val="Times New Roman"/>
      <family val="1"/>
    </font>
    <font>
      <sz val="7.5"/>
      <color rgb="FFFFFFFF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sz val="7"/>
      <color theme="1"/>
      <name val="Times New Roman"/>
      <family val="1"/>
    </font>
    <font>
      <b/>
      <sz val="7.5"/>
      <color theme="1"/>
      <name val="Calibri"/>
      <family val="2"/>
      <scheme val="minor"/>
    </font>
    <font>
      <sz val="6"/>
      <color theme="1"/>
      <name val="Times New Roman"/>
      <family val="1"/>
    </font>
    <font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rgb="FFFF0000"/>
      <name val="Calibri"/>
      <family val="2"/>
      <scheme val="minor"/>
    </font>
    <font>
      <b/>
      <sz val="7.5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" fontId="7" fillId="3" borderId="8" xfId="0" applyNumberFormat="1" applyFont="1" applyFill="1" applyBorder="1" applyAlignment="1">
      <alignment horizontal="right" vertical="center" wrapText="1"/>
    </xf>
    <xf numFmtId="4" fontId="7" fillId="3" borderId="8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0" fillId="3" borderId="0" xfId="0" applyFill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7" fillId="3" borderId="8" xfId="0" applyFont="1" applyFill="1" applyBorder="1" applyAlignment="1">
      <alignment horizontal="right" vertical="center" wrapText="1"/>
    </xf>
    <xf numFmtId="9" fontId="7" fillId="3" borderId="1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vertical="center" wrapText="1"/>
    </xf>
    <xf numFmtId="4" fontId="5" fillId="5" borderId="25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5" fillId="5" borderId="18" xfId="0" applyNumberFormat="1" applyFont="1" applyFill="1" applyBorder="1" applyAlignment="1">
      <alignment vertical="center" wrapText="1"/>
    </xf>
    <xf numFmtId="0" fontId="6" fillId="5" borderId="26" xfId="0" applyFont="1" applyFill="1" applyBorder="1" applyAlignment="1">
      <alignment vertical="center" wrapText="1"/>
    </xf>
    <xf numFmtId="0" fontId="6" fillId="5" borderId="25" xfId="0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 wrapText="1"/>
    </xf>
    <xf numFmtId="0" fontId="5" fillId="5" borderId="19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 wrapText="1"/>
    </xf>
    <xf numFmtId="4" fontId="5" fillId="5" borderId="27" xfId="0" applyNumberFormat="1" applyFont="1" applyFill="1" applyBorder="1" applyAlignment="1">
      <alignment vertical="center" wrapText="1"/>
    </xf>
    <xf numFmtId="4" fontId="5" fillId="5" borderId="21" xfId="0" applyNumberFormat="1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vertical="center" wrapText="1"/>
    </xf>
    <xf numFmtId="4" fontId="5" fillId="5" borderId="28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5" borderId="16" xfId="0" applyFont="1" applyFill="1" applyBorder="1"/>
    <xf numFmtId="0" fontId="0" fillId="5" borderId="10" xfId="0" applyFill="1" applyBorder="1"/>
    <xf numFmtId="0" fontId="0" fillId="5" borderId="16" xfId="0" applyFill="1" applyBorder="1" applyAlignment="1"/>
    <xf numFmtId="0" fontId="0" fillId="5" borderId="17" xfId="0" applyFill="1" applyBorder="1" applyAlignment="1"/>
    <xf numFmtId="0" fontId="0" fillId="5" borderId="18" xfId="0" applyFill="1" applyBorder="1" applyAlignment="1"/>
    <xf numFmtId="0" fontId="0" fillId="3" borderId="15" xfId="0" applyFill="1" applyBorder="1"/>
    <xf numFmtId="0" fontId="0" fillId="3" borderId="14" xfId="0" applyFill="1" applyBorder="1"/>
    <xf numFmtId="0" fontId="0" fillId="3" borderId="19" xfId="0" applyFill="1" applyBorder="1"/>
    <xf numFmtId="0" fontId="0" fillId="3" borderId="30" xfId="0" applyFill="1" applyBorder="1"/>
    <xf numFmtId="0" fontId="0" fillId="3" borderId="22" xfId="0" applyFill="1" applyBorder="1"/>
    <xf numFmtId="0" fontId="7" fillId="3" borderId="30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 wrapText="1"/>
    </xf>
    <xf numFmtId="0" fontId="9" fillId="8" borderId="11" xfId="0" applyFont="1" applyFill="1" applyBorder="1" applyAlignment="1">
      <alignment horizontal="center" vertical="center" wrapText="1"/>
    </xf>
    <xf numFmtId="4" fontId="10" fillId="8" borderId="8" xfId="0" applyNumberFormat="1" applyFont="1" applyFill="1" applyBorder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vertical="center" wrapText="1"/>
    </xf>
    <xf numFmtId="4" fontId="7" fillId="7" borderId="8" xfId="0" applyNumberFormat="1" applyFont="1" applyFill="1" applyBorder="1" applyAlignment="1">
      <alignment vertical="center" wrapText="1"/>
    </xf>
    <xf numFmtId="4" fontId="7" fillId="7" borderId="8" xfId="0" applyNumberFormat="1" applyFont="1" applyFill="1" applyBorder="1" applyAlignment="1">
      <alignment horizontal="right" vertical="center" wrapText="1"/>
    </xf>
    <xf numFmtId="164" fontId="5" fillId="3" borderId="19" xfId="0" applyNumberFormat="1" applyFont="1" applyFill="1" applyBorder="1" applyAlignment="1">
      <alignment vertical="center" wrapText="1"/>
    </xf>
    <xf numFmtId="164" fontId="5" fillId="3" borderId="21" xfId="0" applyNumberFormat="1" applyFont="1" applyFill="1" applyBorder="1" applyAlignment="1">
      <alignment vertical="center" wrapText="1"/>
    </xf>
    <xf numFmtId="164" fontId="5" fillId="3" borderId="30" xfId="0" applyNumberFormat="1" applyFont="1" applyFill="1" applyBorder="1" applyAlignment="1">
      <alignment vertical="center" wrapText="1"/>
    </xf>
    <xf numFmtId="164" fontId="5" fillId="3" borderId="29" xfId="0" applyNumberFormat="1" applyFont="1" applyFill="1" applyBorder="1" applyAlignment="1">
      <alignment vertical="center" wrapText="1"/>
    </xf>
    <xf numFmtId="0" fontId="8" fillId="3" borderId="30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center" wrapText="1"/>
    </xf>
    <xf numFmtId="0" fontId="11" fillId="4" borderId="19" xfId="0" applyFont="1" applyFill="1" applyBorder="1"/>
    <xf numFmtId="0" fontId="11" fillId="4" borderId="20" xfId="0" applyFont="1" applyFill="1" applyBorder="1" applyAlignment="1">
      <alignment horizontal="center"/>
    </xf>
    <xf numFmtId="0" fontId="11" fillId="4" borderId="20" xfId="0" applyFont="1" applyFill="1" applyBorder="1"/>
    <xf numFmtId="0" fontId="11" fillId="4" borderId="20" xfId="0" applyFont="1" applyFill="1" applyBorder="1" applyAlignment="1"/>
    <xf numFmtId="0" fontId="11" fillId="4" borderId="20" xfId="0" applyFont="1" applyFill="1" applyBorder="1" applyAlignment="1">
      <alignment horizontal="right"/>
    </xf>
    <xf numFmtId="0" fontId="0" fillId="4" borderId="20" xfId="0" applyFill="1" applyBorder="1"/>
    <xf numFmtId="0" fontId="0" fillId="4" borderId="21" xfId="0" applyFill="1" applyBorder="1"/>
    <xf numFmtId="0" fontId="11" fillId="4" borderId="22" xfId="0" applyFont="1" applyFill="1" applyBorder="1"/>
    <xf numFmtId="0" fontId="11" fillId="4" borderId="23" xfId="0" applyFont="1" applyFill="1" applyBorder="1" applyAlignment="1">
      <alignment horizontal="center"/>
    </xf>
    <xf numFmtId="0" fontId="11" fillId="4" borderId="23" xfId="0" applyFont="1" applyFill="1" applyBorder="1"/>
    <xf numFmtId="0" fontId="11" fillId="4" borderId="23" xfId="0" applyFont="1" applyFill="1" applyBorder="1" applyAlignment="1"/>
    <xf numFmtId="0" fontId="11" fillId="4" borderId="23" xfId="0" applyFont="1" applyFill="1" applyBorder="1" applyAlignment="1">
      <alignment horizontal="right"/>
    </xf>
    <xf numFmtId="0" fontId="0" fillId="4" borderId="23" xfId="0" applyFill="1" applyBorder="1"/>
    <xf numFmtId="0" fontId="0" fillId="4" borderId="24" xfId="0" applyFill="1" applyBorder="1"/>
    <xf numFmtId="0" fontId="5" fillId="3" borderId="30" xfId="0" applyFont="1" applyFill="1" applyBorder="1" applyAlignment="1">
      <alignment vertical="center" wrapText="1"/>
    </xf>
    <xf numFmtId="0" fontId="0" fillId="3" borderId="3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6" fillId="5" borderId="26" xfId="0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 wrapText="1"/>
    </xf>
    <xf numFmtId="0" fontId="6" fillId="5" borderId="25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4" fontId="7" fillId="3" borderId="8" xfId="0" applyNumberFormat="1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left" vertical="center" wrapText="1" indent="1"/>
    </xf>
    <xf numFmtId="0" fontId="3" fillId="6" borderId="5" xfId="0" applyFont="1" applyFill="1" applyBorder="1" applyAlignment="1">
      <alignment horizontal="left" vertical="center" wrapText="1" indent="1"/>
    </xf>
    <xf numFmtId="0" fontId="3" fillId="6" borderId="6" xfId="0" applyFont="1" applyFill="1" applyBorder="1" applyAlignment="1">
      <alignment horizontal="left" vertical="center" wrapText="1" indent="1"/>
    </xf>
    <xf numFmtId="0" fontId="3" fillId="6" borderId="7" xfId="0" applyFont="1" applyFill="1" applyBorder="1" applyAlignment="1">
      <alignment horizontal="left" vertical="center" wrapText="1" inden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 indent="1"/>
    </xf>
    <xf numFmtId="0" fontId="3" fillId="5" borderId="7" xfId="0" applyFont="1" applyFill="1" applyBorder="1" applyAlignment="1">
      <alignment horizontal="left" vertical="center" wrapText="1" indent="1"/>
    </xf>
    <xf numFmtId="0" fontId="3" fillId="5" borderId="6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6" fillId="0" borderId="1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 indent="2"/>
    </xf>
    <xf numFmtId="0" fontId="3" fillId="5" borderId="3" xfId="0" applyFont="1" applyFill="1" applyBorder="1" applyAlignment="1">
      <alignment horizontal="left" vertical="center" wrapText="1" indent="2"/>
    </xf>
    <xf numFmtId="0" fontId="3" fillId="5" borderId="1" xfId="0" applyFont="1" applyFill="1" applyBorder="1" applyAlignment="1">
      <alignment horizontal="left" vertical="center" wrapText="1" indent="3"/>
    </xf>
    <xf numFmtId="0" fontId="3" fillId="5" borderId="3" xfId="0" applyFont="1" applyFill="1" applyBorder="1" applyAlignment="1">
      <alignment horizontal="left" vertical="center" wrapText="1" indent="3"/>
    </xf>
    <xf numFmtId="0" fontId="3" fillId="6" borderId="12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 wrapText="1" indent="10"/>
    </xf>
    <xf numFmtId="0" fontId="3" fillId="5" borderId="7" xfId="0" applyFont="1" applyFill="1" applyBorder="1" applyAlignment="1">
      <alignment horizontal="left" vertical="center" wrapText="1" indent="10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 indent="10"/>
    </xf>
    <xf numFmtId="0" fontId="3" fillId="6" borderId="3" xfId="0" applyFont="1" applyFill="1" applyBorder="1" applyAlignment="1">
      <alignment horizontal="left" vertical="center" wrapText="1" indent="10"/>
    </xf>
    <xf numFmtId="0" fontId="6" fillId="5" borderId="0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4" fontId="7" fillId="2" borderId="8" xfId="0" applyNumberFormat="1" applyFont="1" applyFill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64" fontId="5" fillId="9" borderId="21" xfId="0" applyNumberFormat="1" applyFont="1" applyFill="1" applyBorder="1" applyAlignment="1">
      <alignment vertical="center" wrapText="1"/>
    </xf>
    <xf numFmtId="0" fontId="5" fillId="9" borderId="19" xfId="0" applyFont="1" applyFill="1" applyBorder="1" applyAlignment="1">
      <alignment vertical="center" wrapText="1"/>
    </xf>
    <xf numFmtId="164" fontId="5" fillId="9" borderId="19" xfId="0" applyNumberFormat="1" applyFont="1" applyFill="1" applyBorder="1" applyAlignment="1">
      <alignment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1C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72"/>
  <sheetViews>
    <sheetView tabSelected="1" workbookViewId="0">
      <pane ySplit="7" topLeftCell="A74" activePane="bottomLeft" state="frozen"/>
      <selection pane="bottomLeft" activeCell="O94" sqref="O94:P94"/>
    </sheetView>
  </sheetViews>
  <sheetFormatPr defaultRowHeight="14.5" x14ac:dyDescent="0.35"/>
  <cols>
    <col min="1" max="1" width="40.81640625" customWidth="1"/>
    <col min="2" max="2" width="4.81640625" style="4" customWidth="1"/>
    <col min="3" max="3" width="2.26953125" customWidth="1"/>
    <col min="4" max="4" width="14" style="1" customWidth="1"/>
    <col min="5" max="5" width="2.26953125" customWidth="1"/>
    <col min="6" max="6" width="14" style="1" customWidth="1"/>
    <col min="7" max="7" width="2.26953125" customWidth="1"/>
    <col min="8" max="8" width="14" style="1" customWidth="1"/>
    <col min="9" max="9" width="2.26953125" customWidth="1"/>
    <col min="10" max="10" width="13.453125" style="2" customWidth="1"/>
    <col min="11" max="11" width="2.26953125" customWidth="1"/>
    <col min="12" max="12" width="14.1796875" style="1" customWidth="1"/>
    <col min="13" max="13" width="2.26953125" customWidth="1"/>
    <col min="14" max="14" width="14" style="1" customWidth="1"/>
    <col min="15" max="15" width="2.26953125" customWidth="1"/>
    <col min="16" max="16" width="14" style="1" customWidth="1"/>
    <col min="17" max="17" width="2.26953125" customWidth="1"/>
    <col min="18" max="18" width="14" style="1" customWidth="1"/>
    <col min="19" max="19" width="2.26953125" customWidth="1"/>
    <col min="20" max="20" width="14" style="1" customWidth="1"/>
    <col min="21" max="21" width="2.26953125" customWidth="1"/>
    <col min="22" max="22" width="14" style="1" customWidth="1"/>
    <col min="23" max="23" width="2" customWidth="1"/>
    <col min="24" max="24" width="13" style="1" customWidth="1"/>
    <col min="25" max="25" width="2.54296875" customWidth="1"/>
    <col min="26" max="26" width="12" style="1" customWidth="1"/>
    <col min="27" max="27" width="1.7265625" customWidth="1"/>
    <col min="28" max="28" width="15.453125" style="1" customWidth="1"/>
    <col min="29" max="29" width="1.54296875" customWidth="1"/>
    <col min="30" max="30" width="13.7265625" style="1" customWidth="1"/>
    <col min="31" max="31" width="1.81640625" customWidth="1"/>
    <col min="32" max="32" width="13.54296875" style="1" customWidth="1"/>
  </cols>
  <sheetData>
    <row r="1" spans="1:32" ht="24.75" customHeight="1" x14ac:dyDescent="0.35">
      <c r="A1" s="79" t="s">
        <v>96</v>
      </c>
      <c r="B1" s="80"/>
      <c r="C1" s="81"/>
      <c r="D1" s="82"/>
      <c r="E1" s="81"/>
      <c r="F1" s="81"/>
      <c r="G1" s="83"/>
      <c r="H1" s="81"/>
      <c r="I1" s="82"/>
      <c r="J1" s="81"/>
      <c r="K1" s="82"/>
      <c r="L1" s="81"/>
      <c r="M1" s="82"/>
      <c r="N1" s="81"/>
      <c r="O1" s="82"/>
      <c r="P1" s="81"/>
      <c r="Q1" s="82"/>
      <c r="R1" s="81"/>
      <c r="S1" s="82"/>
      <c r="T1" s="81"/>
      <c r="U1" s="82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5"/>
    </row>
    <row r="2" spans="1:32" ht="24" customHeight="1" thickBot="1" x14ac:dyDescent="0.4">
      <c r="A2" s="86" t="s">
        <v>95</v>
      </c>
      <c r="B2" s="87"/>
      <c r="C2" s="88"/>
      <c r="D2" s="89"/>
      <c r="E2" s="88"/>
      <c r="F2" s="88"/>
      <c r="G2" s="90"/>
      <c r="H2" s="88"/>
      <c r="I2" s="89"/>
      <c r="J2" s="88"/>
      <c r="K2" s="89"/>
      <c r="L2" s="88"/>
      <c r="M2" s="89"/>
      <c r="N2" s="88"/>
      <c r="O2" s="89"/>
      <c r="P2" s="88"/>
      <c r="Q2" s="89"/>
      <c r="R2" s="88"/>
      <c r="S2" s="89"/>
      <c r="T2" s="88"/>
      <c r="U2" s="89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2"/>
    </row>
    <row r="3" spans="1:32" ht="15.75" customHeight="1" thickBot="1" x14ac:dyDescent="0.4">
      <c r="A3" s="78"/>
      <c r="B3" s="16"/>
      <c r="C3" s="169" t="s">
        <v>0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9"/>
      <c r="U3" s="170" t="s">
        <v>1</v>
      </c>
      <c r="V3" s="170"/>
      <c r="W3" s="170"/>
      <c r="X3" s="170"/>
      <c r="Y3" s="170"/>
      <c r="Z3" s="170"/>
      <c r="AA3" s="170"/>
      <c r="AB3" s="171"/>
      <c r="AC3" s="172" t="s">
        <v>2</v>
      </c>
      <c r="AD3" s="170"/>
      <c r="AE3" s="170"/>
      <c r="AF3" s="171"/>
    </row>
    <row r="4" spans="1:32" ht="22.5" customHeight="1" thickBot="1" x14ac:dyDescent="0.4">
      <c r="A4" s="17" t="s">
        <v>3</v>
      </c>
      <c r="B4" s="18"/>
      <c r="C4" s="173" t="s">
        <v>4</v>
      </c>
      <c r="D4" s="173"/>
      <c r="E4" s="173"/>
      <c r="F4" s="173"/>
      <c r="G4" s="173"/>
      <c r="H4" s="174"/>
      <c r="I4" s="140" t="s">
        <v>5</v>
      </c>
      <c r="J4" s="141"/>
      <c r="K4" s="141"/>
      <c r="L4" s="141"/>
      <c r="M4" s="141"/>
      <c r="N4" s="141"/>
      <c r="O4" s="141"/>
      <c r="P4" s="142"/>
      <c r="Q4" s="143" t="s">
        <v>6</v>
      </c>
      <c r="R4" s="144"/>
      <c r="S4" s="145" t="s">
        <v>7</v>
      </c>
      <c r="T4" s="146"/>
      <c r="U4" s="163" t="s">
        <v>8</v>
      </c>
      <c r="V4" s="164"/>
      <c r="W4" s="161" t="s">
        <v>9</v>
      </c>
      <c r="X4" s="162"/>
      <c r="Y4" s="175" t="s">
        <v>10</v>
      </c>
      <c r="Z4" s="176"/>
      <c r="AA4" s="161" t="s">
        <v>2</v>
      </c>
      <c r="AB4" s="162"/>
      <c r="AC4" s="161" t="s">
        <v>11</v>
      </c>
      <c r="AD4" s="162"/>
      <c r="AE4" s="163" t="s">
        <v>12</v>
      </c>
      <c r="AF4" s="164"/>
    </row>
    <row r="5" spans="1:32" ht="15" customHeight="1" x14ac:dyDescent="0.35">
      <c r="A5" s="121"/>
      <c r="B5" s="19"/>
      <c r="C5" s="165" t="s">
        <v>13</v>
      </c>
      <c r="D5" s="132"/>
      <c r="E5" s="134" t="s">
        <v>14</v>
      </c>
      <c r="F5" s="135"/>
      <c r="G5" s="128" t="s">
        <v>15</v>
      </c>
      <c r="H5" s="129"/>
      <c r="I5" s="134" t="s">
        <v>16</v>
      </c>
      <c r="J5" s="135"/>
      <c r="K5" s="167" t="s">
        <v>17</v>
      </c>
      <c r="L5" s="132"/>
      <c r="M5" s="128" t="s">
        <v>18</v>
      </c>
      <c r="N5" s="129"/>
      <c r="O5" s="128" t="s">
        <v>19</v>
      </c>
      <c r="P5" s="129"/>
      <c r="Q5" s="128" t="s">
        <v>20</v>
      </c>
      <c r="R5" s="129"/>
      <c r="S5" s="128" t="s">
        <v>21</v>
      </c>
      <c r="T5" s="129"/>
      <c r="U5" s="121"/>
      <c r="V5" s="122"/>
      <c r="W5" s="121"/>
      <c r="X5" s="122"/>
      <c r="Y5" s="121"/>
      <c r="Z5" s="122"/>
      <c r="AA5" s="121"/>
      <c r="AB5" s="122"/>
      <c r="AC5" s="121"/>
      <c r="AD5" s="122"/>
      <c r="AE5" s="121"/>
      <c r="AF5" s="122"/>
    </row>
    <row r="6" spans="1:32" ht="15.75" customHeight="1" thickBot="1" x14ac:dyDescent="0.4">
      <c r="A6" s="177"/>
      <c r="B6" s="19"/>
      <c r="C6" s="166"/>
      <c r="D6" s="133"/>
      <c r="E6" s="136" t="s">
        <v>22</v>
      </c>
      <c r="F6" s="137"/>
      <c r="G6" s="130" t="s">
        <v>22</v>
      </c>
      <c r="H6" s="131"/>
      <c r="I6" s="136"/>
      <c r="J6" s="137"/>
      <c r="K6" s="168"/>
      <c r="L6" s="133"/>
      <c r="M6" s="130"/>
      <c r="N6" s="131"/>
      <c r="O6" s="130"/>
      <c r="P6" s="131"/>
      <c r="Q6" s="130"/>
      <c r="R6" s="131"/>
      <c r="S6" s="130"/>
      <c r="T6" s="131"/>
      <c r="U6" s="123"/>
      <c r="V6" s="124"/>
      <c r="W6" s="123"/>
      <c r="X6" s="124"/>
      <c r="Y6" s="123"/>
      <c r="Z6" s="124"/>
      <c r="AA6" s="123"/>
      <c r="AB6" s="124"/>
      <c r="AC6" s="123"/>
      <c r="AD6" s="124"/>
      <c r="AE6" s="123"/>
      <c r="AF6" s="124"/>
    </row>
    <row r="7" spans="1:32" ht="15.75" customHeight="1" thickBot="1" x14ac:dyDescent="0.4">
      <c r="A7" s="123"/>
      <c r="B7" s="20"/>
      <c r="C7" s="178" t="s">
        <v>23</v>
      </c>
      <c r="D7" s="178"/>
      <c r="E7" s="178"/>
      <c r="F7" s="178"/>
      <c r="G7" s="178"/>
      <c r="H7" s="179"/>
      <c r="I7" s="125" t="s">
        <v>24</v>
      </c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U7" s="119"/>
      <c r="V7" s="120"/>
      <c r="W7" s="119"/>
      <c r="X7" s="120"/>
      <c r="Y7" s="119"/>
      <c r="Z7" s="120"/>
      <c r="AA7" s="119"/>
      <c r="AB7" s="120"/>
      <c r="AC7" s="119"/>
      <c r="AD7" s="120"/>
      <c r="AE7" s="119"/>
      <c r="AF7" s="120"/>
    </row>
    <row r="8" spans="1:32" x14ac:dyDescent="0.35">
      <c r="A8" s="24" t="s">
        <v>25</v>
      </c>
      <c r="B8" s="25"/>
      <c r="C8" s="118"/>
      <c r="D8" s="109"/>
      <c r="E8" s="108"/>
      <c r="F8" s="109"/>
      <c r="G8" s="108"/>
      <c r="H8" s="109"/>
      <c r="I8" s="108"/>
      <c r="J8" s="109"/>
      <c r="K8" s="108"/>
      <c r="L8" s="109"/>
      <c r="M8" s="108"/>
      <c r="N8" s="109"/>
      <c r="O8" s="108"/>
      <c r="P8" s="109"/>
      <c r="Q8" s="108"/>
      <c r="R8" s="109"/>
      <c r="S8" s="108"/>
      <c r="T8" s="109"/>
      <c r="U8" s="108"/>
      <c r="V8" s="109"/>
      <c r="W8" s="108"/>
      <c r="X8" s="109"/>
      <c r="Y8" s="108"/>
      <c r="Z8" s="109"/>
      <c r="AA8" s="108"/>
      <c r="AB8" s="109"/>
      <c r="AC8" s="108"/>
      <c r="AD8" s="109"/>
      <c r="AE8" s="108"/>
      <c r="AF8" s="109"/>
    </row>
    <row r="9" spans="1:32" x14ac:dyDescent="0.35">
      <c r="A9" s="8" t="s">
        <v>26</v>
      </c>
      <c r="B9" s="9"/>
      <c r="C9" s="10" t="s">
        <v>27</v>
      </c>
      <c r="D9" s="6">
        <v>15000</v>
      </c>
      <c r="E9" s="10" t="s">
        <v>27</v>
      </c>
      <c r="F9" s="6">
        <v>15000</v>
      </c>
      <c r="G9" s="10" t="s">
        <v>27</v>
      </c>
      <c r="H9" s="6">
        <v>15000</v>
      </c>
      <c r="I9" s="10" t="s">
        <v>27</v>
      </c>
      <c r="J9" s="5">
        <v>15000</v>
      </c>
      <c r="K9" s="10" t="s">
        <v>27</v>
      </c>
      <c r="L9" s="6">
        <v>15000</v>
      </c>
      <c r="M9" s="10" t="s">
        <v>27</v>
      </c>
      <c r="N9" s="6">
        <v>15000</v>
      </c>
      <c r="O9" s="10" t="s">
        <v>27</v>
      </c>
      <c r="P9" s="6">
        <v>15000</v>
      </c>
      <c r="Q9" s="10" t="s">
        <v>27</v>
      </c>
      <c r="R9" s="6">
        <v>15000</v>
      </c>
      <c r="S9" s="10" t="s">
        <v>27</v>
      </c>
      <c r="T9" s="6">
        <v>15000</v>
      </c>
      <c r="U9" s="61"/>
      <c r="V9" s="62"/>
      <c r="W9" s="61"/>
      <c r="X9" s="62"/>
      <c r="Y9" s="61"/>
      <c r="Z9" s="62"/>
      <c r="AA9" s="61"/>
      <c r="AB9" s="62"/>
      <c r="AC9" s="61"/>
      <c r="AD9" s="62"/>
      <c r="AE9" s="61"/>
      <c r="AF9" s="62"/>
    </row>
    <row r="10" spans="1:32" x14ac:dyDescent="0.35">
      <c r="A10" s="8" t="s">
        <v>73</v>
      </c>
      <c r="B10" s="9"/>
      <c r="C10" s="10" t="s">
        <v>27</v>
      </c>
      <c r="D10" s="6">
        <v>24000</v>
      </c>
      <c r="E10" s="10" t="s">
        <v>27</v>
      </c>
      <c r="F10" s="6">
        <v>24000</v>
      </c>
      <c r="G10" s="10" t="s">
        <v>27</v>
      </c>
      <c r="H10" s="6">
        <v>24000</v>
      </c>
      <c r="I10" s="10" t="s">
        <v>27</v>
      </c>
      <c r="J10" s="5">
        <v>18000</v>
      </c>
      <c r="K10" s="10" t="s">
        <v>27</v>
      </c>
      <c r="L10" s="6">
        <v>18000</v>
      </c>
      <c r="M10" s="10" t="s">
        <v>27</v>
      </c>
      <c r="N10" s="6">
        <v>18000</v>
      </c>
      <c r="O10" s="10" t="s">
        <v>27</v>
      </c>
      <c r="P10" s="6">
        <v>18000</v>
      </c>
      <c r="Q10" s="10" t="s">
        <v>27</v>
      </c>
      <c r="R10" s="6">
        <v>18000</v>
      </c>
      <c r="S10" s="10" t="s">
        <v>27</v>
      </c>
      <c r="T10" s="6">
        <v>18000</v>
      </c>
      <c r="U10" s="61"/>
      <c r="V10" s="62"/>
      <c r="W10" s="61"/>
      <c r="X10" s="62"/>
      <c r="Y10" s="61"/>
      <c r="Z10" s="62"/>
      <c r="AA10" s="61"/>
      <c r="AB10" s="62"/>
      <c r="AC10" s="61"/>
      <c r="AD10" s="62"/>
      <c r="AE10" s="61"/>
      <c r="AF10" s="62"/>
    </row>
    <row r="11" spans="1:32" x14ac:dyDescent="0.35">
      <c r="A11" s="8" t="s">
        <v>72</v>
      </c>
      <c r="B11" s="9"/>
      <c r="C11" s="10" t="s">
        <v>27</v>
      </c>
      <c r="D11" s="6">
        <v>44000</v>
      </c>
      <c r="E11" s="10" t="s">
        <v>27</v>
      </c>
      <c r="F11" s="6">
        <v>44000</v>
      </c>
      <c r="G11" s="10" t="s">
        <v>27</v>
      </c>
      <c r="H11" s="6">
        <v>44000</v>
      </c>
      <c r="I11" s="10" t="s">
        <v>27</v>
      </c>
      <c r="J11" s="5">
        <v>34000</v>
      </c>
      <c r="K11" s="10" t="s">
        <v>27</v>
      </c>
      <c r="L11" s="6">
        <v>34000</v>
      </c>
      <c r="M11" s="10" t="s">
        <v>27</v>
      </c>
      <c r="N11" s="6">
        <v>34000</v>
      </c>
      <c r="O11" s="10" t="s">
        <v>27</v>
      </c>
      <c r="P11" s="6">
        <v>34000</v>
      </c>
      <c r="Q11" s="10" t="s">
        <v>27</v>
      </c>
      <c r="R11" s="6">
        <v>34000</v>
      </c>
      <c r="S11" s="10" t="s">
        <v>27</v>
      </c>
      <c r="T11" s="6">
        <v>34000</v>
      </c>
      <c r="U11" s="61"/>
      <c r="V11" s="62"/>
      <c r="W11" s="61"/>
      <c r="X11" s="62"/>
      <c r="Y11" s="61"/>
      <c r="Z11" s="62"/>
      <c r="AA11" s="61"/>
      <c r="AB11" s="62"/>
      <c r="AC11" s="61"/>
      <c r="AD11" s="62"/>
      <c r="AE11" s="61"/>
      <c r="AF11" s="62"/>
    </row>
    <row r="12" spans="1:32" x14ac:dyDescent="0.35">
      <c r="A12" s="8" t="s">
        <v>71</v>
      </c>
      <c r="B12" s="9"/>
      <c r="C12" s="10" t="s">
        <v>27</v>
      </c>
      <c r="D12" s="6">
        <v>34000</v>
      </c>
      <c r="E12" s="10" t="s">
        <v>27</v>
      </c>
      <c r="F12" s="6">
        <v>34000</v>
      </c>
      <c r="G12" s="10" t="s">
        <v>27</v>
      </c>
      <c r="H12" s="6">
        <v>34000</v>
      </c>
      <c r="I12" s="10" t="s">
        <v>27</v>
      </c>
      <c r="J12" s="5">
        <v>34000</v>
      </c>
      <c r="K12" s="10" t="s">
        <v>27</v>
      </c>
      <c r="L12" s="6">
        <v>34000</v>
      </c>
      <c r="M12" s="10" t="s">
        <v>27</v>
      </c>
      <c r="N12" s="6">
        <v>34000</v>
      </c>
      <c r="O12" s="10" t="s">
        <v>27</v>
      </c>
      <c r="P12" s="6">
        <v>34000</v>
      </c>
      <c r="Q12" s="10" t="s">
        <v>27</v>
      </c>
      <c r="R12" s="6">
        <v>34000</v>
      </c>
      <c r="S12" s="10" t="s">
        <v>27</v>
      </c>
      <c r="T12" s="6">
        <v>34000</v>
      </c>
      <c r="U12" s="61"/>
      <c r="V12" s="62"/>
      <c r="W12" s="61"/>
      <c r="X12" s="62"/>
      <c r="Y12" s="61"/>
      <c r="Z12" s="62"/>
      <c r="AA12" s="61"/>
      <c r="AB12" s="62"/>
      <c r="AC12" s="61"/>
      <c r="AD12" s="62"/>
      <c r="AE12" s="61"/>
      <c r="AF12" s="62"/>
    </row>
    <row r="13" spans="1:32" x14ac:dyDescent="0.35">
      <c r="A13" s="8" t="s">
        <v>66</v>
      </c>
      <c r="B13" s="9"/>
      <c r="C13" s="10"/>
      <c r="D13" s="11"/>
      <c r="E13" s="10"/>
      <c r="F13" s="11"/>
      <c r="G13" s="10"/>
      <c r="H13" s="11"/>
      <c r="I13" s="10" t="s">
        <v>27</v>
      </c>
      <c r="J13" s="5">
        <v>42350</v>
      </c>
      <c r="K13" s="10" t="s">
        <v>27</v>
      </c>
      <c r="L13" s="5">
        <v>42350</v>
      </c>
      <c r="M13" s="10" t="s">
        <v>27</v>
      </c>
      <c r="N13" s="5">
        <v>42350</v>
      </c>
      <c r="O13" s="10" t="s">
        <v>27</v>
      </c>
      <c r="P13" s="5">
        <v>42350</v>
      </c>
      <c r="Q13" s="10" t="s">
        <v>27</v>
      </c>
      <c r="R13" s="5">
        <v>42350</v>
      </c>
      <c r="S13" s="10" t="s">
        <v>27</v>
      </c>
      <c r="T13" s="5">
        <v>42350</v>
      </c>
      <c r="U13" s="61"/>
      <c r="V13" s="62"/>
      <c r="W13" s="61"/>
      <c r="X13" s="62"/>
      <c r="Y13" s="61"/>
      <c r="Z13" s="62"/>
      <c r="AA13" s="61"/>
      <c r="AB13" s="62"/>
      <c r="AC13" s="61"/>
      <c r="AD13" s="62"/>
      <c r="AE13" s="61"/>
      <c r="AF13" s="62"/>
    </row>
    <row r="14" spans="1:32" x14ac:dyDescent="0.35">
      <c r="A14" s="68" t="s">
        <v>84</v>
      </c>
      <c r="B14" s="69"/>
      <c r="C14" s="70" t="s">
        <v>27</v>
      </c>
      <c r="D14" s="71">
        <v>122500</v>
      </c>
      <c r="E14" s="70" t="s">
        <v>27</v>
      </c>
      <c r="F14" s="71">
        <v>122500</v>
      </c>
      <c r="G14" s="70" t="s">
        <v>27</v>
      </c>
      <c r="H14" s="71">
        <v>122500</v>
      </c>
      <c r="I14" s="70" t="s">
        <v>27</v>
      </c>
      <c r="J14" s="71">
        <v>115000</v>
      </c>
      <c r="K14" s="70" t="s">
        <v>27</v>
      </c>
      <c r="L14" s="71">
        <v>115000</v>
      </c>
      <c r="M14" s="70" t="s">
        <v>27</v>
      </c>
      <c r="N14" s="71">
        <v>115000</v>
      </c>
      <c r="O14" s="70" t="s">
        <v>27</v>
      </c>
      <c r="P14" s="71">
        <v>115000</v>
      </c>
      <c r="Q14" s="70" t="s">
        <v>27</v>
      </c>
      <c r="R14" s="71">
        <v>115000</v>
      </c>
      <c r="S14" s="70" t="s">
        <v>27</v>
      </c>
      <c r="T14" s="71">
        <v>205000</v>
      </c>
      <c r="U14" s="61"/>
      <c r="V14" s="62"/>
      <c r="W14" s="61"/>
      <c r="X14" s="62"/>
      <c r="Y14" s="61"/>
      <c r="Z14" s="62"/>
      <c r="AA14" s="61"/>
      <c r="AB14" s="62"/>
      <c r="AC14" s="61"/>
      <c r="AD14" s="62"/>
      <c r="AE14" s="61"/>
      <c r="AF14" s="62"/>
    </row>
    <row r="15" spans="1:32" x14ac:dyDescent="0.35">
      <c r="A15" s="68" t="s">
        <v>85</v>
      </c>
      <c r="B15" s="69"/>
      <c r="C15" s="70" t="s">
        <v>27</v>
      </c>
      <c r="D15" s="71">
        <v>30000</v>
      </c>
      <c r="E15" s="70" t="s">
        <v>27</v>
      </c>
      <c r="F15" s="71">
        <v>53000</v>
      </c>
      <c r="G15" s="70" t="s">
        <v>27</v>
      </c>
      <c r="H15" s="71">
        <v>63000</v>
      </c>
      <c r="I15" s="70" t="s">
        <v>27</v>
      </c>
      <c r="J15" s="72">
        <v>55000</v>
      </c>
      <c r="K15" s="70" t="s">
        <v>27</v>
      </c>
      <c r="L15" s="71">
        <v>78000</v>
      </c>
      <c r="M15" s="70" t="s">
        <v>27</v>
      </c>
      <c r="N15" s="71">
        <v>63000</v>
      </c>
      <c r="O15" s="70" t="s">
        <v>27</v>
      </c>
      <c r="P15" s="71">
        <v>43000</v>
      </c>
      <c r="Q15" s="70" t="s">
        <v>27</v>
      </c>
      <c r="R15" s="71">
        <v>35000</v>
      </c>
      <c r="S15" s="70" t="s">
        <v>27</v>
      </c>
      <c r="T15" s="71">
        <v>0</v>
      </c>
      <c r="U15" s="61"/>
      <c r="V15" s="62"/>
      <c r="W15" s="61"/>
      <c r="X15" s="62"/>
      <c r="Y15" s="61"/>
      <c r="Z15" s="62"/>
      <c r="AA15" s="61"/>
      <c r="AB15" s="62"/>
      <c r="AC15" s="61"/>
      <c r="AD15" s="62"/>
      <c r="AE15" s="61"/>
      <c r="AF15" s="62"/>
    </row>
    <row r="16" spans="1:32" x14ac:dyDescent="0.35">
      <c r="A16" s="8" t="s">
        <v>31</v>
      </c>
      <c r="B16" s="9"/>
      <c r="C16" s="10" t="s">
        <v>27</v>
      </c>
      <c r="D16" s="6">
        <v>7000</v>
      </c>
      <c r="E16" s="10" t="s">
        <v>27</v>
      </c>
      <c r="F16" s="6">
        <v>7000</v>
      </c>
      <c r="G16" s="10" t="s">
        <v>27</v>
      </c>
      <c r="H16" s="6">
        <v>7000</v>
      </c>
      <c r="I16" s="10" t="s">
        <v>27</v>
      </c>
      <c r="J16" s="5">
        <v>8000</v>
      </c>
      <c r="K16" s="10" t="s">
        <v>27</v>
      </c>
      <c r="L16" s="6">
        <v>8000</v>
      </c>
      <c r="M16" s="10" t="s">
        <v>27</v>
      </c>
      <c r="N16" s="6">
        <v>8000</v>
      </c>
      <c r="O16" s="10" t="s">
        <v>27</v>
      </c>
      <c r="P16" s="6">
        <v>8000</v>
      </c>
      <c r="Q16" s="10" t="s">
        <v>27</v>
      </c>
      <c r="R16" s="6">
        <v>8000</v>
      </c>
      <c r="S16" s="10" t="s">
        <v>27</v>
      </c>
      <c r="T16" s="6">
        <v>8000</v>
      </c>
      <c r="U16" s="61"/>
      <c r="V16" s="62"/>
      <c r="W16" s="61"/>
      <c r="X16" s="62"/>
      <c r="Y16" s="61"/>
      <c r="Z16" s="62"/>
      <c r="AA16" s="61"/>
      <c r="AB16" s="62"/>
      <c r="AC16" s="61"/>
      <c r="AD16" s="62"/>
      <c r="AE16" s="61"/>
      <c r="AF16" s="62"/>
    </row>
    <row r="17" spans="1:32" x14ac:dyDescent="0.35">
      <c r="A17" s="182" t="s">
        <v>70</v>
      </c>
      <c r="B17" s="183"/>
      <c r="C17" s="184" t="s">
        <v>27</v>
      </c>
      <c r="D17" s="185">
        <v>8000</v>
      </c>
      <c r="E17" s="184" t="s">
        <v>27</v>
      </c>
      <c r="F17" s="185">
        <v>8000</v>
      </c>
      <c r="G17" s="184" t="s">
        <v>27</v>
      </c>
      <c r="H17" s="185">
        <v>8000</v>
      </c>
      <c r="I17" s="184" t="s">
        <v>27</v>
      </c>
      <c r="J17" s="185">
        <v>8000</v>
      </c>
      <c r="K17" s="184" t="s">
        <v>27</v>
      </c>
      <c r="L17" s="185">
        <v>8000</v>
      </c>
      <c r="M17" s="184" t="s">
        <v>27</v>
      </c>
      <c r="N17" s="185">
        <v>8000</v>
      </c>
      <c r="O17" s="184" t="s">
        <v>27</v>
      </c>
      <c r="P17" s="185">
        <v>8000</v>
      </c>
      <c r="Q17" s="10" t="s">
        <v>27</v>
      </c>
      <c r="R17" s="71">
        <v>0</v>
      </c>
      <c r="S17" s="12"/>
      <c r="T17" s="13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</row>
    <row r="18" spans="1:32" x14ac:dyDescent="0.35">
      <c r="A18" s="182" t="s">
        <v>97</v>
      </c>
      <c r="B18" s="183"/>
      <c r="C18" s="184" t="s">
        <v>27</v>
      </c>
      <c r="D18" s="185">
        <v>3500</v>
      </c>
      <c r="E18" s="184"/>
      <c r="F18" s="185">
        <v>3500</v>
      </c>
      <c r="G18" s="184"/>
      <c r="H18" s="185">
        <v>3500</v>
      </c>
      <c r="I18" s="184"/>
      <c r="J18" s="185">
        <v>3500</v>
      </c>
      <c r="K18" s="184"/>
      <c r="L18" s="185">
        <v>3500</v>
      </c>
      <c r="M18" s="184"/>
      <c r="N18" s="185">
        <v>3500</v>
      </c>
      <c r="O18" s="184"/>
      <c r="P18" s="185">
        <v>3500</v>
      </c>
      <c r="Q18" s="10"/>
      <c r="R18" s="71">
        <v>0</v>
      </c>
      <c r="S18" s="12"/>
      <c r="T18" s="13"/>
      <c r="U18" s="61"/>
      <c r="V18" s="62"/>
      <c r="W18" s="61"/>
      <c r="X18" s="62"/>
      <c r="Y18" s="61"/>
      <c r="Z18" s="62"/>
      <c r="AA18" s="61"/>
      <c r="AB18" s="62"/>
      <c r="AC18" s="61"/>
      <c r="AD18" s="62"/>
      <c r="AE18" s="61"/>
      <c r="AF18" s="62"/>
    </row>
    <row r="19" spans="1:32" ht="15" thickBot="1" x14ac:dyDescent="0.4">
      <c r="A19" s="182" t="s">
        <v>28</v>
      </c>
      <c r="B19" s="183"/>
      <c r="C19" s="184" t="s">
        <v>27</v>
      </c>
      <c r="D19" s="185">
        <v>15000</v>
      </c>
      <c r="E19" s="184" t="s">
        <v>27</v>
      </c>
      <c r="F19" s="185">
        <v>15000</v>
      </c>
      <c r="G19" s="184" t="s">
        <v>27</v>
      </c>
      <c r="H19" s="185">
        <v>15000</v>
      </c>
      <c r="I19" s="184" t="s">
        <v>27</v>
      </c>
      <c r="J19" s="185">
        <v>15000</v>
      </c>
      <c r="K19" s="184" t="s">
        <v>27</v>
      </c>
      <c r="L19" s="185">
        <v>15000</v>
      </c>
      <c r="M19" s="184" t="s">
        <v>27</v>
      </c>
      <c r="N19" s="185">
        <v>15000</v>
      </c>
      <c r="O19" s="184" t="s">
        <v>27</v>
      </c>
      <c r="P19" s="185">
        <v>15000</v>
      </c>
      <c r="Q19" s="10" t="s">
        <v>27</v>
      </c>
      <c r="R19" s="71">
        <v>0</v>
      </c>
      <c r="S19" s="12"/>
      <c r="T19" s="13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</row>
    <row r="20" spans="1:32" ht="15" thickBot="1" x14ac:dyDescent="0.4">
      <c r="A20" s="26" t="s">
        <v>29</v>
      </c>
      <c r="B20" s="27"/>
      <c r="C20" s="28" t="s">
        <v>27</v>
      </c>
      <c r="D20" s="29">
        <f>SUM(D9:D19)</f>
        <v>303000</v>
      </c>
      <c r="E20" s="28" t="s">
        <v>27</v>
      </c>
      <c r="F20" s="29">
        <f>SUM(F9:F19)</f>
        <v>326000</v>
      </c>
      <c r="G20" s="28" t="s">
        <v>27</v>
      </c>
      <c r="H20" s="29">
        <f>SUM(H9:H19)</f>
        <v>336000</v>
      </c>
      <c r="I20" s="28" t="s">
        <v>27</v>
      </c>
      <c r="J20" s="29">
        <f>SUM(J9:J19)</f>
        <v>347850</v>
      </c>
      <c r="K20" s="28" t="s">
        <v>27</v>
      </c>
      <c r="L20" s="29">
        <f>SUM(L9:L19)</f>
        <v>370850</v>
      </c>
      <c r="M20" s="28" t="s">
        <v>27</v>
      </c>
      <c r="N20" s="29">
        <f>SUM(N9:N19)</f>
        <v>355850</v>
      </c>
      <c r="O20" s="28" t="s">
        <v>27</v>
      </c>
      <c r="P20" s="29">
        <f>SUM(P9:P19)</f>
        <v>335850</v>
      </c>
      <c r="Q20" s="28" t="s">
        <v>27</v>
      </c>
      <c r="R20" s="29">
        <f>SUM(R9:R19)</f>
        <v>301350</v>
      </c>
      <c r="S20" s="28" t="s">
        <v>27</v>
      </c>
      <c r="T20" s="29">
        <f>SUM(T9:T19)</f>
        <v>356350</v>
      </c>
      <c r="U20" s="110"/>
      <c r="V20" s="112"/>
      <c r="W20" s="110"/>
      <c r="X20" s="112"/>
      <c r="Y20" s="110"/>
      <c r="Z20" s="112"/>
      <c r="AA20" s="110"/>
      <c r="AB20" s="112"/>
      <c r="AC20" s="110"/>
      <c r="AD20" s="112"/>
      <c r="AE20" s="110"/>
      <c r="AF20" s="111"/>
    </row>
    <row r="21" spans="1:32" ht="15" thickBot="1" x14ac:dyDescent="0.4">
      <c r="A21" s="22"/>
      <c r="B21" s="23"/>
      <c r="C21" s="113"/>
      <c r="D21" s="160"/>
      <c r="E21" s="159"/>
      <c r="F21" s="154"/>
      <c r="G21" s="153"/>
      <c r="H21" s="154"/>
      <c r="I21" s="153"/>
      <c r="J21" s="154"/>
      <c r="K21" s="153"/>
      <c r="L21" s="154"/>
      <c r="M21" s="153"/>
      <c r="N21" s="154"/>
      <c r="O21" s="153"/>
      <c r="P21" s="154"/>
      <c r="Q21" s="153"/>
      <c r="R21" s="154"/>
      <c r="S21" s="153"/>
      <c r="T21" s="154"/>
      <c r="U21" s="153"/>
      <c r="V21" s="154"/>
      <c r="W21" s="153"/>
      <c r="X21" s="154"/>
      <c r="Y21" s="153"/>
      <c r="Z21" s="154"/>
      <c r="AA21" s="153"/>
      <c r="AB21" s="154"/>
      <c r="AC21" s="153"/>
      <c r="AD21" s="154"/>
      <c r="AE21" s="153"/>
      <c r="AF21" s="154"/>
    </row>
    <row r="22" spans="1:32" x14ac:dyDescent="0.35">
      <c r="A22" s="24" t="s">
        <v>30</v>
      </c>
      <c r="B22" s="25"/>
      <c r="C22" s="180"/>
      <c r="D22" s="181"/>
      <c r="E22" s="108"/>
      <c r="F22" s="109"/>
      <c r="G22" s="108"/>
      <c r="H22" s="109"/>
      <c r="I22" s="108"/>
      <c r="J22" s="109"/>
      <c r="K22" s="108"/>
      <c r="L22" s="109"/>
      <c r="M22" s="108"/>
      <c r="N22" s="109"/>
      <c r="O22" s="108"/>
      <c r="P22" s="109"/>
      <c r="Q22" s="108"/>
      <c r="R22" s="109"/>
      <c r="S22" s="108"/>
      <c r="T22" s="109"/>
      <c r="U22" s="108"/>
      <c r="V22" s="109"/>
      <c r="W22" s="108"/>
      <c r="X22" s="109"/>
      <c r="Y22" s="108"/>
      <c r="Z22" s="109"/>
      <c r="AA22" s="108"/>
      <c r="AB22" s="109"/>
      <c r="AC22" s="108"/>
      <c r="AD22" s="109"/>
      <c r="AE22" s="108"/>
      <c r="AF22" s="109"/>
    </row>
    <row r="23" spans="1:32" x14ac:dyDescent="0.35">
      <c r="A23" s="8" t="s">
        <v>35</v>
      </c>
      <c r="B23" s="9"/>
      <c r="C23" s="10" t="s">
        <v>27</v>
      </c>
      <c r="D23" s="6">
        <v>38000</v>
      </c>
      <c r="E23" s="10" t="s">
        <v>27</v>
      </c>
      <c r="F23" s="6">
        <v>38000</v>
      </c>
      <c r="G23" s="10" t="s">
        <v>27</v>
      </c>
      <c r="H23" s="6">
        <v>38000</v>
      </c>
      <c r="I23" s="10" t="s">
        <v>27</v>
      </c>
      <c r="J23" s="5">
        <v>21000</v>
      </c>
      <c r="K23" s="10" t="s">
        <v>27</v>
      </c>
      <c r="L23" s="6">
        <v>21000</v>
      </c>
      <c r="M23" s="10" t="s">
        <v>27</v>
      </c>
      <c r="N23" s="6">
        <v>21000</v>
      </c>
      <c r="O23" s="10" t="s">
        <v>27</v>
      </c>
      <c r="P23" s="6">
        <v>21000</v>
      </c>
      <c r="Q23" s="10" t="s">
        <v>27</v>
      </c>
      <c r="R23" s="6">
        <v>21000</v>
      </c>
      <c r="S23" s="10" t="s">
        <v>27</v>
      </c>
      <c r="T23" s="6">
        <v>15000</v>
      </c>
      <c r="U23" s="61"/>
      <c r="V23" s="62"/>
      <c r="W23" s="61"/>
      <c r="X23" s="62"/>
      <c r="Y23" s="61"/>
      <c r="Z23" s="62"/>
      <c r="AA23" s="61"/>
      <c r="AB23" s="62"/>
      <c r="AC23" s="61"/>
      <c r="AD23" s="62"/>
      <c r="AE23" s="61"/>
      <c r="AF23" s="62"/>
    </row>
    <row r="24" spans="1:32" x14ac:dyDescent="0.35">
      <c r="A24" s="8" t="s">
        <v>67</v>
      </c>
      <c r="B24" s="9"/>
      <c r="C24" s="10" t="s">
        <v>27</v>
      </c>
      <c r="D24" s="6">
        <v>8000</v>
      </c>
      <c r="E24" s="10" t="s">
        <v>27</v>
      </c>
      <c r="F24" s="6">
        <v>8000</v>
      </c>
      <c r="G24" s="10" t="s">
        <v>27</v>
      </c>
      <c r="H24" s="6">
        <v>8000</v>
      </c>
      <c r="I24" s="10"/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61"/>
      <c r="V24" s="62"/>
      <c r="W24" s="61"/>
      <c r="X24" s="62"/>
      <c r="Y24" s="61"/>
      <c r="Z24" s="62"/>
      <c r="AA24" s="61"/>
      <c r="AB24" s="62"/>
      <c r="AC24" s="61"/>
      <c r="AD24" s="62"/>
      <c r="AE24" s="61"/>
      <c r="AF24" s="62"/>
    </row>
    <row r="25" spans="1:32" x14ac:dyDescent="0.35">
      <c r="A25" s="8" t="s">
        <v>69</v>
      </c>
      <c r="B25" s="9"/>
      <c r="C25" s="10"/>
      <c r="D25" s="11"/>
      <c r="E25" s="10"/>
      <c r="F25" s="11"/>
      <c r="G25" s="10"/>
      <c r="H25" s="11"/>
      <c r="I25" s="10" t="s">
        <v>27</v>
      </c>
      <c r="J25" s="5">
        <v>10000</v>
      </c>
      <c r="K25" s="10" t="s">
        <v>27</v>
      </c>
      <c r="L25" s="6">
        <v>10000</v>
      </c>
      <c r="M25" s="10" t="s">
        <v>27</v>
      </c>
      <c r="N25" s="6">
        <v>10000</v>
      </c>
      <c r="O25" s="10" t="s">
        <v>27</v>
      </c>
      <c r="P25" s="6">
        <v>10000</v>
      </c>
      <c r="Q25" s="10" t="s">
        <v>27</v>
      </c>
      <c r="R25" s="6">
        <v>10000</v>
      </c>
      <c r="S25" s="10" t="s">
        <v>27</v>
      </c>
      <c r="T25" s="6">
        <v>10000</v>
      </c>
      <c r="U25" s="61"/>
      <c r="V25" s="62"/>
      <c r="W25" s="61"/>
      <c r="X25" s="62"/>
      <c r="Y25" s="61"/>
      <c r="Z25" s="62"/>
      <c r="AA25" s="61"/>
      <c r="AB25" s="62"/>
      <c r="AC25" s="61"/>
      <c r="AD25" s="62"/>
      <c r="AE25" s="61"/>
      <c r="AF25" s="62"/>
    </row>
    <row r="26" spans="1:32" x14ac:dyDescent="0.35">
      <c r="A26" s="8" t="s">
        <v>40</v>
      </c>
      <c r="B26" s="9"/>
      <c r="C26" s="10" t="s">
        <v>27</v>
      </c>
      <c r="D26" s="6">
        <v>152000</v>
      </c>
      <c r="E26" s="10" t="s">
        <v>27</v>
      </c>
      <c r="F26" s="6">
        <v>175000</v>
      </c>
      <c r="G26" s="10" t="s">
        <v>27</v>
      </c>
      <c r="H26" s="6">
        <v>185000</v>
      </c>
      <c r="I26" s="10" t="s">
        <v>27</v>
      </c>
      <c r="J26" s="5">
        <v>182000</v>
      </c>
      <c r="K26" s="10" t="s">
        <v>27</v>
      </c>
      <c r="L26" s="6">
        <v>205000</v>
      </c>
      <c r="M26" s="10" t="s">
        <v>27</v>
      </c>
      <c r="N26" s="6">
        <v>190000</v>
      </c>
      <c r="O26" s="10" t="s">
        <v>27</v>
      </c>
      <c r="P26" s="6">
        <v>170000</v>
      </c>
      <c r="Q26" s="10" t="s">
        <v>27</v>
      </c>
      <c r="R26" s="6">
        <v>160000</v>
      </c>
      <c r="S26" s="10" t="s">
        <v>27</v>
      </c>
      <c r="T26" s="6">
        <v>205000</v>
      </c>
      <c r="U26" s="61"/>
      <c r="V26" s="62"/>
      <c r="W26" s="61"/>
      <c r="X26" s="62"/>
      <c r="Y26" s="61"/>
      <c r="Z26" s="62"/>
      <c r="AA26" s="61"/>
      <c r="AB26" s="62"/>
      <c r="AC26" s="61"/>
      <c r="AD26" s="62"/>
      <c r="AE26" s="61"/>
      <c r="AF26" s="62"/>
    </row>
    <row r="27" spans="1:32" ht="15" thickBot="1" x14ac:dyDescent="0.4">
      <c r="A27" s="8" t="s">
        <v>31</v>
      </c>
      <c r="B27" s="9"/>
      <c r="C27" s="10" t="s">
        <v>27</v>
      </c>
      <c r="D27" s="6">
        <v>5000</v>
      </c>
      <c r="E27" s="10" t="s">
        <v>27</v>
      </c>
      <c r="F27" s="6">
        <v>5000</v>
      </c>
      <c r="G27" s="10" t="s">
        <v>27</v>
      </c>
      <c r="H27" s="6">
        <v>5000</v>
      </c>
      <c r="I27" s="10" t="s">
        <v>27</v>
      </c>
      <c r="J27" s="5">
        <v>5000</v>
      </c>
      <c r="K27" s="10" t="s">
        <v>27</v>
      </c>
      <c r="L27" s="6">
        <v>5000</v>
      </c>
      <c r="M27" s="10" t="s">
        <v>27</v>
      </c>
      <c r="N27" s="6">
        <v>5000</v>
      </c>
      <c r="O27" s="10" t="s">
        <v>27</v>
      </c>
      <c r="P27" s="6">
        <v>5000</v>
      </c>
      <c r="Q27" s="10" t="s">
        <v>27</v>
      </c>
      <c r="R27" s="6">
        <v>5000</v>
      </c>
      <c r="S27" s="10" t="s">
        <v>27</v>
      </c>
      <c r="T27" s="6">
        <v>5000</v>
      </c>
      <c r="U27" s="61"/>
      <c r="V27" s="62"/>
      <c r="W27" s="61"/>
      <c r="X27" s="62"/>
      <c r="Y27" s="61"/>
      <c r="Z27" s="62"/>
      <c r="AA27" s="61"/>
      <c r="AB27" s="62"/>
      <c r="AC27" s="61"/>
      <c r="AD27" s="62"/>
      <c r="AE27" s="61"/>
      <c r="AF27" s="62"/>
    </row>
    <row r="28" spans="1:32" ht="15" thickBot="1" x14ac:dyDescent="0.4">
      <c r="A28" s="26" t="s">
        <v>29</v>
      </c>
      <c r="B28" s="27"/>
      <c r="C28" s="28" t="s">
        <v>27</v>
      </c>
      <c r="D28" s="29">
        <f>SUM(D23:D27)</f>
        <v>203000</v>
      </c>
      <c r="E28" s="28" t="s">
        <v>27</v>
      </c>
      <c r="F28" s="29">
        <f>SUM(F23:F27)</f>
        <v>226000</v>
      </c>
      <c r="G28" s="28" t="s">
        <v>27</v>
      </c>
      <c r="H28" s="29">
        <f>SUM(H23:H27)</f>
        <v>236000</v>
      </c>
      <c r="I28" s="28" t="s">
        <v>27</v>
      </c>
      <c r="J28" s="29">
        <f>SUM(J23:J27)</f>
        <v>218000</v>
      </c>
      <c r="K28" s="28" t="s">
        <v>27</v>
      </c>
      <c r="L28" s="29">
        <f>SUM(L23:L27)</f>
        <v>241000</v>
      </c>
      <c r="M28" s="28" t="s">
        <v>27</v>
      </c>
      <c r="N28" s="29">
        <f>SUM(N23:N27)</f>
        <v>226000</v>
      </c>
      <c r="O28" s="28" t="s">
        <v>27</v>
      </c>
      <c r="P28" s="29">
        <f>SUM(P23:P27)</f>
        <v>206000</v>
      </c>
      <c r="Q28" s="28" t="s">
        <v>27</v>
      </c>
      <c r="R28" s="29">
        <f>SUM(R23:R27)</f>
        <v>196000</v>
      </c>
      <c r="S28" s="28" t="s">
        <v>27</v>
      </c>
      <c r="T28" s="29">
        <f>SUM(T23:T27)</f>
        <v>235000</v>
      </c>
      <c r="U28" s="110"/>
      <c r="V28" s="112"/>
      <c r="W28" s="110"/>
      <c r="X28" s="112"/>
      <c r="Y28" s="110"/>
      <c r="Z28" s="112"/>
      <c r="AA28" s="110"/>
      <c r="AB28" s="112"/>
      <c r="AC28" s="110"/>
      <c r="AD28" s="112"/>
      <c r="AE28" s="110"/>
      <c r="AF28" s="111"/>
    </row>
    <row r="29" spans="1:32" ht="15" thickBot="1" x14ac:dyDescent="0.4">
      <c r="A29" s="21"/>
      <c r="B29" s="23"/>
      <c r="C29" s="159"/>
      <c r="D29" s="154"/>
      <c r="E29" s="153"/>
      <c r="F29" s="154"/>
      <c r="G29" s="153"/>
      <c r="H29" s="154"/>
      <c r="I29" s="153"/>
      <c r="J29" s="154"/>
      <c r="K29" s="153"/>
      <c r="L29" s="154"/>
      <c r="M29" s="153"/>
      <c r="N29" s="154"/>
      <c r="O29" s="153"/>
      <c r="P29" s="154"/>
      <c r="Q29" s="153"/>
      <c r="R29" s="154"/>
      <c r="S29" s="153"/>
      <c r="T29" s="154"/>
      <c r="U29" s="153"/>
      <c r="V29" s="154"/>
      <c r="W29" s="153"/>
      <c r="X29" s="154"/>
      <c r="Y29" s="153"/>
      <c r="Z29" s="154"/>
      <c r="AA29" s="153"/>
      <c r="AB29" s="154"/>
      <c r="AC29" s="153"/>
      <c r="AD29" s="154"/>
      <c r="AE29" s="153"/>
      <c r="AF29" s="154"/>
    </row>
    <row r="30" spans="1:32" x14ac:dyDescent="0.35">
      <c r="A30" s="24" t="s">
        <v>32</v>
      </c>
      <c r="B30" s="25"/>
      <c r="C30" s="118"/>
      <c r="D30" s="109"/>
      <c r="E30" s="108"/>
      <c r="F30" s="109"/>
      <c r="G30" s="108"/>
      <c r="H30" s="109"/>
      <c r="I30" s="108"/>
      <c r="J30" s="109"/>
      <c r="K30" s="108"/>
      <c r="L30" s="109"/>
      <c r="M30" s="108"/>
      <c r="N30" s="109"/>
      <c r="O30" s="108"/>
      <c r="P30" s="109"/>
      <c r="Q30" s="108"/>
      <c r="R30" s="109"/>
      <c r="S30" s="108"/>
      <c r="T30" s="109"/>
      <c r="U30" s="108"/>
      <c r="V30" s="109"/>
      <c r="W30" s="108"/>
      <c r="X30" s="109"/>
      <c r="Y30" s="108"/>
      <c r="Z30" s="109"/>
      <c r="AA30" s="108"/>
      <c r="AB30" s="109"/>
      <c r="AC30" s="108"/>
      <c r="AD30" s="109"/>
      <c r="AE30" s="108"/>
      <c r="AF30" s="109"/>
    </row>
    <row r="31" spans="1:32" x14ac:dyDescent="0.35">
      <c r="A31" s="8" t="s">
        <v>42</v>
      </c>
      <c r="B31" s="9"/>
      <c r="C31" s="10" t="s">
        <v>27</v>
      </c>
      <c r="D31" s="6">
        <v>38000</v>
      </c>
      <c r="E31" s="10" t="s">
        <v>27</v>
      </c>
      <c r="F31" s="6">
        <v>38000</v>
      </c>
      <c r="G31" s="10" t="s">
        <v>27</v>
      </c>
      <c r="H31" s="6">
        <v>38000</v>
      </c>
      <c r="I31" s="10" t="s">
        <v>27</v>
      </c>
      <c r="J31" s="5">
        <v>21000</v>
      </c>
      <c r="K31" s="10" t="s">
        <v>27</v>
      </c>
      <c r="L31" s="6">
        <v>21000</v>
      </c>
      <c r="M31" s="10" t="s">
        <v>27</v>
      </c>
      <c r="N31" s="6">
        <v>21000</v>
      </c>
      <c r="O31" s="10" t="s">
        <v>27</v>
      </c>
      <c r="P31" s="6">
        <v>21000</v>
      </c>
      <c r="Q31" s="10" t="s">
        <v>27</v>
      </c>
      <c r="R31" s="6">
        <v>21000</v>
      </c>
      <c r="S31" s="10" t="s">
        <v>27</v>
      </c>
      <c r="T31" s="6">
        <v>15000</v>
      </c>
      <c r="U31" s="61"/>
      <c r="V31" s="62"/>
      <c r="W31" s="61"/>
      <c r="X31" s="62"/>
      <c r="Y31" s="61"/>
      <c r="Z31" s="62"/>
      <c r="AA31" s="61"/>
      <c r="AB31" s="62"/>
      <c r="AC31" s="61"/>
      <c r="AD31" s="62"/>
      <c r="AE31" s="61"/>
      <c r="AF31" s="62"/>
    </row>
    <row r="32" spans="1:32" x14ac:dyDescent="0.35">
      <c r="A32" s="8" t="s">
        <v>68</v>
      </c>
      <c r="B32" s="9"/>
      <c r="C32" s="10"/>
      <c r="D32" s="11"/>
      <c r="E32" s="10"/>
      <c r="F32" s="11"/>
      <c r="G32" s="10"/>
      <c r="H32" s="11"/>
      <c r="I32" s="10" t="s">
        <v>27</v>
      </c>
      <c r="J32" s="5">
        <v>8000</v>
      </c>
      <c r="K32" s="10" t="s">
        <v>27</v>
      </c>
      <c r="L32" s="6">
        <v>8000</v>
      </c>
      <c r="M32" s="10" t="s">
        <v>27</v>
      </c>
      <c r="N32" s="6">
        <v>8000</v>
      </c>
      <c r="O32" s="10" t="s">
        <v>27</v>
      </c>
      <c r="P32" s="6">
        <v>8000</v>
      </c>
      <c r="Q32" s="10" t="s">
        <v>27</v>
      </c>
      <c r="R32" s="6">
        <v>8000</v>
      </c>
      <c r="S32" s="10" t="s">
        <v>27</v>
      </c>
      <c r="T32" s="6">
        <v>8000</v>
      </c>
      <c r="U32" s="61"/>
      <c r="V32" s="62"/>
      <c r="W32" s="61"/>
      <c r="X32" s="62"/>
      <c r="Y32" s="61"/>
      <c r="Z32" s="62"/>
      <c r="AA32" s="61"/>
      <c r="AB32" s="62"/>
      <c r="AC32" s="61"/>
      <c r="AD32" s="62"/>
      <c r="AE32" s="61"/>
      <c r="AF32" s="62"/>
    </row>
    <row r="33" spans="1:32" x14ac:dyDescent="0.35">
      <c r="A33" s="8" t="s">
        <v>67</v>
      </c>
      <c r="B33" s="9"/>
      <c r="C33" s="10" t="s">
        <v>27</v>
      </c>
      <c r="D33" s="6">
        <v>8000</v>
      </c>
      <c r="E33" s="10" t="s">
        <v>27</v>
      </c>
      <c r="F33" s="6">
        <v>8000</v>
      </c>
      <c r="G33" s="10" t="s">
        <v>27</v>
      </c>
      <c r="H33" s="6">
        <v>8000</v>
      </c>
      <c r="I33" s="10" t="s">
        <v>27</v>
      </c>
      <c r="J33" s="5">
        <v>8000</v>
      </c>
      <c r="K33" s="10" t="s">
        <v>27</v>
      </c>
      <c r="L33" s="6">
        <v>8000</v>
      </c>
      <c r="M33" s="10" t="s">
        <v>27</v>
      </c>
      <c r="N33" s="6">
        <v>8000</v>
      </c>
      <c r="O33" s="10" t="s">
        <v>27</v>
      </c>
      <c r="P33" s="6">
        <v>8000</v>
      </c>
      <c r="Q33" s="10" t="s">
        <v>27</v>
      </c>
      <c r="R33" s="6">
        <v>8000</v>
      </c>
      <c r="S33" s="10" t="s">
        <v>27</v>
      </c>
      <c r="T33" s="6">
        <v>8000</v>
      </c>
      <c r="U33" s="61"/>
      <c r="V33" s="62"/>
      <c r="W33" s="61"/>
      <c r="X33" s="62"/>
      <c r="Y33" s="61"/>
      <c r="Z33" s="62"/>
      <c r="AA33" s="61"/>
      <c r="AB33" s="62"/>
      <c r="AC33" s="61"/>
      <c r="AD33" s="62"/>
      <c r="AE33" s="61"/>
      <c r="AF33" s="62"/>
    </row>
    <row r="34" spans="1:32" x14ac:dyDescent="0.35">
      <c r="A34" s="8" t="s">
        <v>66</v>
      </c>
      <c r="B34" s="9"/>
      <c r="C34" s="10"/>
      <c r="D34" s="11"/>
      <c r="E34" s="10"/>
      <c r="F34" s="11"/>
      <c r="G34" s="10"/>
      <c r="H34" s="11"/>
      <c r="I34" s="10" t="s">
        <v>27</v>
      </c>
      <c r="J34" s="5">
        <v>38000</v>
      </c>
      <c r="K34" s="10" t="s">
        <v>27</v>
      </c>
      <c r="L34" s="6">
        <v>38000</v>
      </c>
      <c r="M34" s="10" t="s">
        <v>27</v>
      </c>
      <c r="N34" s="6">
        <v>38000</v>
      </c>
      <c r="O34" s="10" t="s">
        <v>27</v>
      </c>
      <c r="P34" s="6">
        <v>38000</v>
      </c>
      <c r="Q34" s="10" t="s">
        <v>27</v>
      </c>
      <c r="R34" s="6">
        <v>38000</v>
      </c>
      <c r="S34" s="10" t="s">
        <v>27</v>
      </c>
      <c r="T34" s="6">
        <v>38000</v>
      </c>
      <c r="U34" s="61"/>
      <c r="V34" s="62"/>
      <c r="W34" s="61"/>
      <c r="X34" s="62"/>
      <c r="Y34" s="61"/>
      <c r="Z34" s="62"/>
      <c r="AA34" s="61"/>
      <c r="AB34" s="62"/>
      <c r="AC34" s="61"/>
      <c r="AD34" s="62"/>
      <c r="AE34" s="61"/>
      <c r="AF34" s="62"/>
    </row>
    <row r="35" spans="1:32" x14ac:dyDescent="0.35">
      <c r="A35" s="8" t="s">
        <v>40</v>
      </c>
      <c r="B35" s="9"/>
      <c r="C35" s="10" t="s">
        <v>27</v>
      </c>
      <c r="D35" s="6">
        <v>152000</v>
      </c>
      <c r="E35" s="10" t="s">
        <v>27</v>
      </c>
      <c r="F35" s="6">
        <v>175000</v>
      </c>
      <c r="G35" s="10" t="s">
        <v>27</v>
      </c>
      <c r="H35" s="6">
        <v>185000</v>
      </c>
      <c r="I35" s="10" t="s">
        <v>27</v>
      </c>
      <c r="J35" s="5">
        <v>182000</v>
      </c>
      <c r="K35" s="10" t="s">
        <v>27</v>
      </c>
      <c r="L35" s="6">
        <v>205000</v>
      </c>
      <c r="M35" s="10" t="s">
        <v>27</v>
      </c>
      <c r="N35" s="6">
        <v>190000</v>
      </c>
      <c r="O35" s="10" t="s">
        <v>27</v>
      </c>
      <c r="P35" s="6">
        <v>170000</v>
      </c>
      <c r="Q35" s="10" t="s">
        <v>27</v>
      </c>
      <c r="R35" s="6">
        <v>160000</v>
      </c>
      <c r="S35" s="10" t="s">
        <v>27</v>
      </c>
      <c r="T35" s="6">
        <v>205000</v>
      </c>
      <c r="U35" s="61"/>
      <c r="V35" s="62"/>
      <c r="W35" s="61"/>
      <c r="X35" s="62"/>
      <c r="Y35" s="61"/>
      <c r="Z35" s="62"/>
      <c r="AA35" s="61"/>
      <c r="AB35" s="62"/>
      <c r="AC35" s="61"/>
      <c r="AD35" s="62"/>
      <c r="AE35" s="61"/>
      <c r="AF35" s="62"/>
    </row>
    <row r="36" spans="1:32" x14ac:dyDescent="0.35">
      <c r="A36" s="8" t="s">
        <v>65</v>
      </c>
      <c r="B36" s="9"/>
      <c r="C36" s="10" t="s">
        <v>27</v>
      </c>
      <c r="D36" s="6">
        <v>5000</v>
      </c>
      <c r="E36" s="10" t="s">
        <v>27</v>
      </c>
      <c r="F36" s="6">
        <v>5000</v>
      </c>
      <c r="G36" s="10" t="s">
        <v>27</v>
      </c>
      <c r="H36" s="6">
        <v>5000</v>
      </c>
      <c r="I36" s="10" t="s">
        <v>27</v>
      </c>
      <c r="J36" s="5">
        <v>6000</v>
      </c>
      <c r="K36" s="10" t="s">
        <v>27</v>
      </c>
      <c r="L36" s="6">
        <v>6000</v>
      </c>
      <c r="M36" s="10" t="s">
        <v>27</v>
      </c>
      <c r="N36" s="6">
        <v>6000</v>
      </c>
      <c r="O36" s="10" t="s">
        <v>27</v>
      </c>
      <c r="P36" s="6">
        <v>6000</v>
      </c>
      <c r="Q36" s="10" t="s">
        <v>27</v>
      </c>
      <c r="R36" s="6">
        <v>6000</v>
      </c>
      <c r="S36" s="10" t="s">
        <v>27</v>
      </c>
      <c r="T36" s="6">
        <v>6000</v>
      </c>
      <c r="U36" s="61"/>
      <c r="V36" s="62"/>
      <c r="W36" s="61"/>
      <c r="X36" s="62"/>
      <c r="Y36" s="61"/>
      <c r="Z36" s="62"/>
      <c r="AA36" s="61"/>
      <c r="AB36" s="62"/>
      <c r="AC36" s="61"/>
      <c r="AD36" s="62"/>
      <c r="AE36" s="61"/>
      <c r="AF36" s="62"/>
    </row>
    <row r="37" spans="1:32" ht="15" thickBot="1" x14ac:dyDescent="0.4">
      <c r="A37" s="8" t="s">
        <v>33</v>
      </c>
      <c r="B37" s="9"/>
      <c r="C37" s="10" t="s">
        <v>27</v>
      </c>
      <c r="D37" s="6">
        <v>2000</v>
      </c>
      <c r="E37" s="10" t="s">
        <v>27</v>
      </c>
      <c r="F37" s="6">
        <v>2000</v>
      </c>
      <c r="G37" s="10" t="s">
        <v>27</v>
      </c>
      <c r="H37" s="6">
        <v>2000</v>
      </c>
      <c r="I37" s="10" t="s">
        <v>27</v>
      </c>
      <c r="J37" s="5">
        <v>2000</v>
      </c>
      <c r="K37" s="10" t="s">
        <v>27</v>
      </c>
      <c r="L37" s="6">
        <v>2000</v>
      </c>
      <c r="M37" s="10" t="s">
        <v>27</v>
      </c>
      <c r="N37" s="6">
        <v>2000</v>
      </c>
      <c r="O37" s="10" t="s">
        <v>27</v>
      </c>
      <c r="P37" s="6">
        <v>2000</v>
      </c>
      <c r="Q37" s="10" t="s">
        <v>27</v>
      </c>
      <c r="R37" s="6">
        <v>2000</v>
      </c>
      <c r="S37" s="12"/>
      <c r="T37" s="13"/>
      <c r="U37" s="61"/>
      <c r="V37" s="62"/>
      <c r="W37" s="61"/>
      <c r="X37" s="62"/>
      <c r="Y37" s="61"/>
      <c r="Z37" s="62"/>
      <c r="AA37" s="61"/>
      <c r="AB37" s="62"/>
      <c r="AC37" s="61"/>
      <c r="AD37" s="62"/>
      <c r="AE37" s="61"/>
      <c r="AF37" s="62"/>
    </row>
    <row r="38" spans="1:32" ht="15" thickBot="1" x14ac:dyDescent="0.4">
      <c r="A38" s="26" t="s">
        <v>29</v>
      </c>
      <c r="B38" s="27"/>
      <c r="C38" s="28" t="s">
        <v>27</v>
      </c>
      <c r="D38" s="29">
        <f>SUM(D31:D37)</f>
        <v>205000</v>
      </c>
      <c r="E38" s="28" t="s">
        <v>27</v>
      </c>
      <c r="F38" s="29">
        <f>SUM(F31:F37)</f>
        <v>228000</v>
      </c>
      <c r="G38" s="28" t="s">
        <v>27</v>
      </c>
      <c r="H38" s="29">
        <f>SUM(H31:H37)</f>
        <v>238000</v>
      </c>
      <c r="I38" s="28" t="s">
        <v>27</v>
      </c>
      <c r="J38" s="29">
        <f>SUM(J31:J37)</f>
        <v>265000</v>
      </c>
      <c r="K38" s="28" t="s">
        <v>27</v>
      </c>
      <c r="L38" s="29">
        <f>SUM(L31:L37)</f>
        <v>288000</v>
      </c>
      <c r="M38" s="28" t="s">
        <v>27</v>
      </c>
      <c r="N38" s="29">
        <f>SUM(N31:N37)</f>
        <v>273000</v>
      </c>
      <c r="O38" s="28" t="s">
        <v>27</v>
      </c>
      <c r="P38" s="29">
        <f>SUM(P31:P37)</f>
        <v>253000</v>
      </c>
      <c r="Q38" s="28" t="s">
        <v>27</v>
      </c>
      <c r="R38" s="29">
        <f>SUM(R31:R37)</f>
        <v>243000</v>
      </c>
      <c r="S38" s="28" t="s">
        <v>27</v>
      </c>
      <c r="T38" s="29">
        <f>SUM(T31:T37)</f>
        <v>280000</v>
      </c>
      <c r="U38" s="33"/>
      <c r="V38" s="34"/>
      <c r="W38" s="33"/>
      <c r="X38" s="34"/>
      <c r="Y38" s="33"/>
      <c r="Z38" s="34"/>
      <c r="AA38" s="33"/>
      <c r="AB38" s="34"/>
      <c r="AC38" s="33"/>
      <c r="AD38" s="34"/>
      <c r="AE38" s="33"/>
      <c r="AF38" s="35"/>
    </row>
    <row r="39" spans="1:32" ht="15" thickBot="1" x14ac:dyDescent="0.4">
      <c r="A39" s="21"/>
      <c r="B39" s="23"/>
      <c r="C39" s="30"/>
      <c r="D39" s="31"/>
      <c r="E39" s="21"/>
      <c r="F39" s="31"/>
      <c r="G39" s="21"/>
      <c r="H39" s="31"/>
      <c r="I39" s="21"/>
      <c r="J39" s="31"/>
      <c r="K39" s="21"/>
      <c r="L39" s="31"/>
      <c r="M39" s="21"/>
      <c r="N39" s="31"/>
      <c r="O39" s="21"/>
      <c r="P39" s="31"/>
      <c r="Q39" s="21"/>
      <c r="R39" s="31"/>
      <c r="S39" s="21"/>
      <c r="T39" s="31"/>
      <c r="U39" s="21"/>
      <c r="V39" s="31"/>
      <c r="W39" s="21"/>
      <c r="X39" s="31"/>
      <c r="Y39" s="21"/>
      <c r="Z39" s="31"/>
      <c r="AA39" s="21"/>
      <c r="AB39" s="31"/>
      <c r="AC39" s="21"/>
      <c r="AD39" s="31"/>
      <c r="AE39" s="21"/>
      <c r="AF39" s="31"/>
    </row>
    <row r="40" spans="1:32" x14ac:dyDescent="0.35">
      <c r="A40" s="24" t="s">
        <v>34</v>
      </c>
      <c r="B40" s="25"/>
      <c r="C40" s="118"/>
      <c r="D40" s="109"/>
      <c r="E40" s="108"/>
      <c r="F40" s="109"/>
      <c r="G40" s="108"/>
      <c r="H40" s="109"/>
      <c r="I40" s="108"/>
      <c r="J40" s="109"/>
      <c r="K40" s="108"/>
      <c r="L40" s="109"/>
      <c r="M40" s="108"/>
      <c r="N40" s="109"/>
      <c r="O40" s="108"/>
      <c r="P40" s="109"/>
      <c r="Q40" s="108"/>
      <c r="R40" s="109"/>
      <c r="S40" s="108"/>
      <c r="T40" s="109"/>
      <c r="U40" s="108"/>
      <c r="V40" s="109"/>
      <c r="W40" s="108"/>
      <c r="X40" s="109"/>
      <c r="Y40" s="108"/>
      <c r="Z40" s="109"/>
      <c r="AA40" s="108"/>
      <c r="AB40" s="109"/>
      <c r="AC40" s="108"/>
      <c r="AD40" s="109"/>
      <c r="AE40" s="108"/>
      <c r="AF40" s="109"/>
    </row>
    <row r="41" spans="1:32" x14ac:dyDescent="0.35">
      <c r="A41" s="8" t="s">
        <v>35</v>
      </c>
      <c r="B41" s="9"/>
      <c r="C41" s="10" t="s">
        <v>27</v>
      </c>
      <c r="D41" s="6">
        <v>32000</v>
      </c>
      <c r="E41" s="10" t="s">
        <v>27</v>
      </c>
      <c r="F41" s="6">
        <v>32000</v>
      </c>
      <c r="G41" s="10" t="s">
        <v>27</v>
      </c>
      <c r="H41" s="6">
        <v>32000</v>
      </c>
      <c r="I41" s="10" t="s">
        <v>27</v>
      </c>
      <c r="J41" s="5">
        <v>21000</v>
      </c>
      <c r="K41" s="10" t="s">
        <v>27</v>
      </c>
      <c r="L41" s="6">
        <v>21000</v>
      </c>
      <c r="M41" s="10" t="s">
        <v>27</v>
      </c>
      <c r="N41" s="6">
        <v>21000</v>
      </c>
      <c r="O41" s="10" t="s">
        <v>27</v>
      </c>
      <c r="P41" s="6">
        <v>21000</v>
      </c>
      <c r="Q41" s="10" t="s">
        <v>27</v>
      </c>
      <c r="R41" s="6">
        <v>21000</v>
      </c>
      <c r="S41" s="10" t="s">
        <v>27</v>
      </c>
      <c r="T41" s="6">
        <v>15000</v>
      </c>
      <c r="U41" s="61"/>
      <c r="V41" s="62"/>
      <c r="W41" s="61"/>
      <c r="X41" s="62"/>
      <c r="Y41" s="61"/>
      <c r="Z41" s="62"/>
      <c r="AA41" s="61"/>
      <c r="AB41" s="62"/>
      <c r="AC41" s="61"/>
      <c r="AD41" s="62"/>
      <c r="AE41" s="61"/>
      <c r="AF41" s="62"/>
    </row>
    <row r="42" spans="1:32" x14ac:dyDescent="0.35">
      <c r="A42" s="8" t="s">
        <v>64</v>
      </c>
      <c r="B42" s="9"/>
      <c r="C42" s="10" t="s">
        <v>27</v>
      </c>
      <c r="D42" s="6">
        <v>13000</v>
      </c>
      <c r="E42" s="10" t="s">
        <v>27</v>
      </c>
      <c r="F42" s="6">
        <v>13000</v>
      </c>
      <c r="G42" s="10" t="s">
        <v>27</v>
      </c>
      <c r="H42" s="6">
        <v>13000</v>
      </c>
      <c r="I42" s="10" t="s">
        <v>27</v>
      </c>
      <c r="J42" s="5">
        <v>13000</v>
      </c>
      <c r="K42" s="10" t="s">
        <v>27</v>
      </c>
      <c r="L42" s="6">
        <v>13000</v>
      </c>
      <c r="M42" s="10" t="s">
        <v>27</v>
      </c>
      <c r="N42" s="6">
        <v>13000</v>
      </c>
      <c r="O42" s="10" t="s">
        <v>27</v>
      </c>
      <c r="P42" s="6">
        <v>13000</v>
      </c>
      <c r="Q42" s="10" t="s">
        <v>27</v>
      </c>
      <c r="R42" s="6">
        <v>13000</v>
      </c>
      <c r="S42" s="10" t="s">
        <v>27</v>
      </c>
      <c r="T42" s="6">
        <v>13000</v>
      </c>
      <c r="U42" s="61"/>
      <c r="V42" s="62"/>
      <c r="W42" s="61"/>
      <c r="X42" s="62"/>
      <c r="Y42" s="61"/>
      <c r="Z42" s="62"/>
      <c r="AA42" s="61"/>
      <c r="AB42" s="62"/>
      <c r="AC42" s="61"/>
      <c r="AD42" s="62"/>
      <c r="AE42" s="61"/>
      <c r="AF42" s="62"/>
    </row>
    <row r="43" spans="1:32" x14ac:dyDescent="0.35">
      <c r="A43" s="8" t="s">
        <v>63</v>
      </c>
      <c r="B43" s="9"/>
      <c r="C43" s="10" t="s">
        <v>27</v>
      </c>
      <c r="D43" s="6">
        <v>17000</v>
      </c>
      <c r="E43" s="10" t="s">
        <v>27</v>
      </c>
      <c r="F43" s="6">
        <v>17000</v>
      </c>
      <c r="G43" s="10" t="s">
        <v>27</v>
      </c>
      <c r="H43" s="6">
        <v>17000</v>
      </c>
      <c r="I43" s="10" t="s">
        <v>27</v>
      </c>
      <c r="J43" s="5">
        <v>13000</v>
      </c>
      <c r="K43" s="10" t="s">
        <v>27</v>
      </c>
      <c r="L43" s="6">
        <v>13000</v>
      </c>
      <c r="M43" s="10" t="s">
        <v>27</v>
      </c>
      <c r="N43" s="6">
        <v>13000</v>
      </c>
      <c r="O43" s="10" t="s">
        <v>27</v>
      </c>
      <c r="P43" s="6">
        <v>13000</v>
      </c>
      <c r="Q43" s="10" t="s">
        <v>27</v>
      </c>
      <c r="R43" s="6">
        <v>13000</v>
      </c>
      <c r="S43" s="10" t="s">
        <v>27</v>
      </c>
      <c r="T43" s="6">
        <v>13000</v>
      </c>
      <c r="U43" s="61"/>
      <c r="V43" s="62"/>
      <c r="W43" s="61"/>
      <c r="X43" s="62"/>
      <c r="Y43" s="61"/>
      <c r="Z43" s="62"/>
      <c r="AA43" s="61"/>
      <c r="AB43" s="62"/>
      <c r="AC43" s="61"/>
      <c r="AD43" s="62"/>
      <c r="AE43" s="61"/>
      <c r="AF43" s="62"/>
    </row>
    <row r="44" spans="1:32" x14ac:dyDescent="0.35">
      <c r="A44" s="8" t="s">
        <v>36</v>
      </c>
      <c r="B44" s="9"/>
      <c r="C44" s="10" t="s">
        <v>27</v>
      </c>
      <c r="D44" s="6">
        <v>3000</v>
      </c>
      <c r="E44" s="10" t="s">
        <v>27</v>
      </c>
      <c r="F44" s="6">
        <v>3000</v>
      </c>
      <c r="G44" s="10" t="s">
        <v>27</v>
      </c>
      <c r="H44" s="6">
        <v>3000</v>
      </c>
      <c r="I44" s="10" t="s">
        <v>27</v>
      </c>
      <c r="J44" s="5">
        <v>3000</v>
      </c>
      <c r="K44" s="10" t="s">
        <v>27</v>
      </c>
      <c r="L44" s="6">
        <v>3000</v>
      </c>
      <c r="M44" s="10" t="s">
        <v>27</v>
      </c>
      <c r="N44" s="6">
        <v>3000</v>
      </c>
      <c r="O44" s="10" t="s">
        <v>27</v>
      </c>
      <c r="P44" s="6">
        <v>3000</v>
      </c>
      <c r="Q44" s="10" t="s">
        <v>27</v>
      </c>
      <c r="R44" s="6">
        <v>3000</v>
      </c>
      <c r="S44" s="10" t="s">
        <v>27</v>
      </c>
      <c r="T44" s="6">
        <v>3000</v>
      </c>
      <c r="U44" s="61"/>
      <c r="V44" s="62"/>
      <c r="W44" s="61"/>
      <c r="X44" s="62"/>
      <c r="Y44" s="61"/>
      <c r="Z44" s="62"/>
      <c r="AA44" s="61"/>
      <c r="AB44" s="62"/>
      <c r="AC44" s="61"/>
      <c r="AD44" s="62"/>
      <c r="AE44" s="61"/>
      <c r="AF44" s="62"/>
    </row>
    <row r="45" spans="1:32" ht="15" thickBot="1" x14ac:dyDescent="0.4">
      <c r="A45" s="64" t="s">
        <v>94</v>
      </c>
      <c r="B45" s="65"/>
      <c r="C45" s="67" t="s">
        <v>27</v>
      </c>
      <c r="D45" s="66">
        <v>150000</v>
      </c>
      <c r="E45" s="67" t="s">
        <v>27</v>
      </c>
      <c r="F45" s="66">
        <v>150000</v>
      </c>
      <c r="G45" s="67" t="s">
        <v>27</v>
      </c>
      <c r="H45" s="66">
        <v>150000</v>
      </c>
      <c r="I45" s="10"/>
      <c r="J45" s="5"/>
      <c r="K45" s="10"/>
      <c r="L45" s="6"/>
      <c r="M45" s="10"/>
      <c r="N45" s="6"/>
      <c r="O45" s="10"/>
      <c r="P45" s="6"/>
      <c r="Q45" s="10"/>
      <c r="R45" s="6"/>
      <c r="S45" s="10"/>
      <c r="T45" s="6"/>
      <c r="U45" s="61"/>
      <c r="V45" s="62"/>
      <c r="W45" s="61"/>
      <c r="X45" s="62"/>
      <c r="Y45" s="61"/>
      <c r="Z45" s="62"/>
      <c r="AA45" s="61"/>
      <c r="AB45" s="62"/>
      <c r="AC45" s="61"/>
      <c r="AD45" s="62"/>
      <c r="AE45" s="61"/>
      <c r="AF45" s="63"/>
    </row>
    <row r="46" spans="1:32" ht="15" thickBot="1" x14ac:dyDescent="0.4">
      <c r="A46" s="26" t="s">
        <v>29</v>
      </c>
      <c r="B46" s="27"/>
      <c r="C46" s="28" t="s">
        <v>27</v>
      </c>
      <c r="D46" s="29">
        <f>SUM(D41:D45)</f>
        <v>215000</v>
      </c>
      <c r="E46" s="28" t="s">
        <v>27</v>
      </c>
      <c r="F46" s="29">
        <f>SUM(F41:F45)</f>
        <v>215000</v>
      </c>
      <c r="G46" s="28" t="s">
        <v>27</v>
      </c>
      <c r="H46" s="29">
        <f>SUM(H41:H45)</f>
        <v>215000</v>
      </c>
      <c r="I46" s="28" t="s">
        <v>27</v>
      </c>
      <c r="J46" s="29">
        <f>SUM(J41:J44)</f>
        <v>50000</v>
      </c>
      <c r="K46" s="28" t="s">
        <v>27</v>
      </c>
      <c r="L46" s="29">
        <f>SUM(L41:L44)</f>
        <v>50000</v>
      </c>
      <c r="M46" s="28" t="s">
        <v>27</v>
      </c>
      <c r="N46" s="29">
        <f>SUM(N41:N44)</f>
        <v>50000</v>
      </c>
      <c r="O46" s="28" t="s">
        <v>27</v>
      </c>
      <c r="P46" s="29">
        <f>SUM(P41:P44)</f>
        <v>50000</v>
      </c>
      <c r="Q46" s="28" t="s">
        <v>27</v>
      </c>
      <c r="R46" s="29">
        <f>SUM(R41:R44)</f>
        <v>50000</v>
      </c>
      <c r="S46" s="28" t="s">
        <v>27</v>
      </c>
      <c r="T46" s="29">
        <f>SUM(T41:T44)</f>
        <v>44000</v>
      </c>
      <c r="U46" s="110"/>
      <c r="V46" s="112"/>
      <c r="W46" s="110"/>
      <c r="X46" s="112"/>
      <c r="Y46" s="110"/>
      <c r="Z46" s="112"/>
      <c r="AA46" s="110"/>
      <c r="AB46" s="112"/>
      <c r="AC46" s="110"/>
      <c r="AD46" s="112"/>
      <c r="AE46" s="110"/>
      <c r="AF46" s="111"/>
    </row>
    <row r="47" spans="1:32" ht="15" thickBot="1" x14ac:dyDescent="0.4">
      <c r="A47" s="21"/>
      <c r="B47" s="23"/>
      <c r="C47" s="159"/>
      <c r="D47" s="154"/>
      <c r="E47" s="153"/>
      <c r="F47" s="154"/>
      <c r="G47" s="153"/>
      <c r="H47" s="154"/>
      <c r="I47" s="153"/>
      <c r="J47" s="154"/>
      <c r="K47" s="153"/>
      <c r="L47" s="154"/>
      <c r="M47" s="153"/>
      <c r="N47" s="154"/>
      <c r="O47" s="153"/>
      <c r="P47" s="154"/>
      <c r="Q47" s="153"/>
      <c r="R47" s="154"/>
      <c r="S47" s="153"/>
      <c r="T47" s="154"/>
      <c r="U47" s="153"/>
      <c r="V47" s="154"/>
      <c r="W47" s="153"/>
      <c r="X47" s="154"/>
      <c r="Y47" s="153"/>
      <c r="Z47" s="154"/>
      <c r="AA47" s="153"/>
      <c r="AB47" s="154"/>
      <c r="AC47" s="153"/>
      <c r="AD47" s="154"/>
      <c r="AE47" s="153"/>
      <c r="AF47" s="154"/>
    </row>
    <row r="48" spans="1:32" x14ac:dyDescent="0.35">
      <c r="A48" s="24" t="s">
        <v>25</v>
      </c>
      <c r="B48" s="25"/>
      <c r="C48" s="118"/>
      <c r="D48" s="109"/>
      <c r="E48" s="108"/>
      <c r="F48" s="109"/>
      <c r="G48" s="108"/>
      <c r="H48" s="109"/>
      <c r="I48" s="108"/>
      <c r="J48" s="109"/>
      <c r="K48" s="108"/>
      <c r="L48" s="109"/>
      <c r="M48" s="108"/>
      <c r="N48" s="109"/>
      <c r="O48" s="108"/>
      <c r="P48" s="109"/>
      <c r="Q48" s="108"/>
      <c r="R48" s="109"/>
      <c r="S48" s="108"/>
      <c r="T48" s="109"/>
      <c r="U48" s="108"/>
      <c r="V48" s="109"/>
      <c r="W48" s="108"/>
      <c r="X48" s="109"/>
      <c r="Y48" s="108"/>
      <c r="Z48" s="109"/>
      <c r="AA48" s="108"/>
      <c r="AB48" s="109"/>
      <c r="AC48" s="108"/>
      <c r="AD48" s="109"/>
      <c r="AE48" s="108"/>
      <c r="AF48" s="109"/>
    </row>
    <row r="49" spans="1:32" ht="13.5" customHeight="1" x14ac:dyDescent="0.35">
      <c r="A49" s="8" t="s">
        <v>26</v>
      </c>
      <c r="B49" s="9"/>
      <c r="C49" s="63"/>
      <c r="D49" s="62"/>
      <c r="E49" s="63"/>
      <c r="F49" s="62"/>
      <c r="G49" s="63"/>
      <c r="H49" s="62"/>
      <c r="I49" s="63"/>
      <c r="J49" s="62"/>
      <c r="K49" s="63"/>
      <c r="L49" s="62"/>
      <c r="M49" s="63"/>
      <c r="N49" s="62"/>
      <c r="O49" s="63"/>
      <c r="P49" s="62"/>
      <c r="Q49" s="63"/>
      <c r="R49" s="62"/>
      <c r="S49" s="63"/>
      <c r="T49" s="62"/>
      <c r="U49" s="10" t="s">
        <v>27</v>
      </c>
      <c r="V49" s="6">
        <v>15000</v>
      </c>
      <c r="W49" s="10" t="s">
        <v>27</v>
      </c>
      <c r="X49" s="6">
        <v>15000</v>
      </c>
      <c r="Y49" s="10" t="s">
        <v>27</v>
      </c>
      <c r="Z49" s="6">
        <v>15000</v>
      </c>
      <c r="AA49" s="10" t="s">
        <v>27</v>
      </c>
      <c r="AB49" s="6">
        <v>15000</v>
      </c>
      <c r="AC49" s="10" t="s">
        <v>27</v>
      </c>
      <c r="AD49" s="6">
        <v>15000</v>
      </c>
      <c r="AE49" s="10" t="s">
        <v>27</v>
      </c>
      <c r="AF49" s="6">
        <v>15000</v>
      </c>
    </row>
    <row r="50" spans="1:32" ht="13.5" customHeight="1" x14ac:dyDescent="0.35">
      <c r="A50" s="8" t="s">
        <v>37</v>
      </c>
      <c r="B50" s="9"/>
      <c r="C50" s="63"/>
      <c r="D50" s="62"/>
      <c r="E50" s="63"/>
      <c r="F50" s="62"/>
      <c r="G50" s="63"/>
      <c r="H50" s="62"/>
      <c r="I50" s="63"/>
      <c r="J50" s="62"/>
      <c r="K50" s="63"/>
      <c r="L50" s="62"/>
      <c r="M50" s="63"/>
      <c r="N50" s="62"/>
      <c r="O50" s="63"/>
      <c r="P50" s="62"/>
      <c r="Q50" s="63"/>
      <c r="R50" s="62"/>
      <c r="S50" s="63"/>
      <c r="T50" s="62"/>
      <c r="U50" s="10" t="s">
        <v>27</v>
      </c>
      <c r="V50" s="6">
        <v>9000</v>
      </c>
      <c r="W50" s="10" t="s">
        <v>27</v>
      </c>
      <c r="X50" s="6">
        <v>23000</v>
      </c>
      <c r="Y50" s="10" t="s">
        <v>27</v>
      </c>
      <c r="Z50" s="6">
        <v>9000</v>
      </c>
      <c r="AA50" s="10" t="s">
        <v>27</v>
      </c>
      <c r="AB50" s="6">
        <v>23000</v>
      </c>
      <c r="AC50" s="10" t="s">
        <v>27</v>
      </c>
      <c r="AD50" s="6">
        <v>9000</v>
      </c>
      <c r="AE50" s="10" t="s">
        <v>27</v>
      </c>
      <c r="AF50" s="6">
        <v>9000</v>
      </c>
    </row>
    <row r="51" spans="1:32" ht="13.5" customHeight="1" x14ac:dyDescent="0.35">
      <c r="A51" s="8" t="s">
        <v>62</v>
      </c>
      <c r="B51" s="9"/>
      <c r="C51" s="63"/>
      <c r="D51" s="62"/>
      <c r="E51" s="63"/>
      <c r="F51" s="62"/>
      <c r="G51" s="63"/>
      <c r="H51" s="62"/>
      <c r="I51" s="63"/>
      <c r="J51" s="62"/>
      <c r="K51" s="63"/>
      <c r="L51" s="62"/>
      <c r="M51" s="63"/>
      <c r="N51" s="62"/>
      <c r="O51" s="63"/>
      <c r="P51" s="62"/>
      <c r="Q51" s="63"/>
      <c r="R51" s="62"/>
      <c r="S51" s="63"/>
      <c r="T51" s="62"/>
      <c r="U51" s="10"/>
      <c r="V51" s="11"/>
      <c r="W51" s="10" t="s">
        <v>27</v>
      </c>
      <c r="X51" s="6">
        <v>35000</v>
      </c>
      <c r="Y51" s="10"/>
      <c r="Z51" s="11"/>
      <c r="AA51" s="10" t="s">
        <v>27</v>
      </c>
      <c r="AB51" s="6">
        <v>35000</v>
      </c>
      <c r="AC51" s="10"/>
      <c r="AD51" s="11"/>
      <c r="AE51" s="10"/>
      <c r="AF51" s="11"/>
    </row>
    <row r="52" spans="1:32" ht="13.5" customHeight="1" x14ac:dyDescent="0.35">
      <c r="A52" s="8" t="s">
        <v>61</v>
      </c>
      <c r="B52" s="9"/>
      <c r="C52" s="63"/>
      <c r="D52" s="62"/>
      <c r="E52" s="63"/>
      <c r="F52" s="62"/>
      <c r="G52" s="63"/>
      <c r="H52" s="62"/>
      <c r="I52" s="63"/>
      <c r="J52" s="62"/>
      <c r="K52" s="63"/>
      <c r="L52" s="62"/>
      <c r="M52" s="63"/>
      <c r="N52" s="62"/>
      <c r="O52" s="63"/>
      <c r="P52" s="62"/>
      <c r="Q52" s="63"/>
      <c r="R52" s="62"/>
      <c r="S52" s="63"/>
      <c r="T52" s="62"/>
      <c r="U52" s="10" t="s">
        <v>27</v>
      </c>
      <c r="V52" s="6">
        <v>35000</v>
      </c>
      <c r="W52" s="10" t="s">
        <v>27</v>
      </c>
      <c r="X52" s="6">
        <v>35000</v>
      </c>
      <c r="Y52" s="10" t="s">
        <v>27</v>
      </c>
      <c r="Z52" s="6">
        <v>55000</v>
      </c>
      <c r="AA52" s="10" t="s">
        <v>27</v>
      </c>
      <c r="AB52" s="6">
        <v>35000</v>
      </c>
      <c r="AC52" s="10" t="s">
        <v>27</v>
      </c>
      <c r="AD52" s="6">
        <v>30000</v>
      </c>
      <c r="AE52" s="10" t="s">
        <v>27</v>
      </c>
      <c r="AF52" s="6">
        <v>30000</v>
      </c>
    </row>
    <row r="53" spans="1:32" ht="13.5" customHeight="1" x14ac:dyDescent="0.35">
      <c r="A53" s="8" t="s">
        <v>60</v>
      </c>
      <c r="B53" s="9"/>
      <c r="C53" s="63"/>
      <c r="D53" s="62"/>
      <c r="E53" s="63"/>
      <c r="F53" s="62"/>
      <c r="G53" s="63"/>
      <c r="H53" s="62"/>
      <c r="I53" s="63"/>
      <c r="J53" s="62"/>
      <c r="K53" s="63"/>
      <c r="L53" s="62"/>
      <c r="M53" s="63"/>
      <c r="N53" s="62"/>
      <c r="O53" s="63"/>
      <c r="P53" s="62"/>
      <c r="Q53" s="63"/>
      <c r="R53" s="62"/>
      <c r="S53" s="63"/>
      <c r="T53" s="62"/>
      <c r="U53" s="10" t="s">
        <v>27</v>
      </c>
      <c r="V53" s="6">
        <v>15000</v>
      </c>
      <c r="W53" s="10" t="s">
        <v>27</v>
      </c>
      <c r="X53" s="6">
        <v>15000</v>
      </c>
      <c r="Y53" s="10" t="s">
        <v>27</v>
      </c>
      <c r="Z53" s="6">
        <v>15000</v>
      </c>
      <c r="AA53" s="10" t="s">
        <v>27</v>
      </c>
      <c r="AB53" s="6">
        <v>15000</v>
      </c>
      <c r="AC53" s="10" t="s">
        <v>27</v>
      </c>
      <c r="AD53" s="6">
        <v>15000</v>
      </c>
      <c r="AE53" s="10" t="s">
        <v>27</v>
      </c>
      <c r="AF53" s="6">
        <v>15000</v>
      </c>
    </row>
    <row r="54" spans="1:32" ht="13.5" customHeight="1" x14ac:dyDescent="0.35">
      <c r="A54" s="8" t="s">
        <v>40</v>
      </c>
      <c r="B54" s="9"/>
      <c r="C54" s="63"/>
      <c r="D54" s="62"/>
      <c r="E54" s="63"/>
      <c r="F54" s="62"/>
      <c r="G54" s="63"/>
      <c r="H54" s="62"/>
      <c r="I54" s="63"/>
      <c r="J54" s="62"/>
      <c r="K54" s="63"/>
      <c r="L54" s="62"/>
      <c r="M54" s="63"/>
      <c r="N54" s="62"/>
      <c r="O54" s="63"/>
      <c r="P54" s="62"/>
      <c r="Q54" s="63"/>
      <c r="R54" s="62"/>
      <c r="S54" s="63"/>
      <c r="T54" s="62"/>
      <c r="U54" s="10" t="s">
        <v>27</v>
      </c>
      <c r="V54" s="6">
        <v>150000</v>
      </c>
      <c r="W54" s="10"/>
      <c r="X54" s="11"/>
      <c r="Y54" s="12"/>
      <c r="Z54" s="13"/>
      <c r="AA54" s="12"/>
      <c r="AB54" s="13"/>
      <c r="AC54" s="12"/>
      <c r="AD54" s="13"/>
      <c r="AE54" s="12"/>
      <c r="AF54" s="13"/>
    </row>
    <row r="55" spans="1:32" ht="13.5" customHeight="1" thickBot="1" x14ac:dyDescent="0.4">
      <c r="A55" s="8" t="s">
        <v>38</v>
      </c>
      <c r="B55" s="9"/>
      <c r="C55" s="63"/>
      <c r="D55" s="62"/>
      <c r="E55" s="63"/>
      <c r="F55" s="62"/>
      <c r="G55" s="63"/>
      <c r="H55" s="62"/>
      <c r="I55" s="63"/>
      <c r="J55" s="62"/>
      <c r="K55" s="63"/>
      <c r="L55" s="62"/>
      <c r="M55" s="63"/>
      <c r="N55" s="62"/>
      <c r="O55" s="63"/>
      <c r="P55" s="62"/>
      <c r="Q55" s="63"/>
      <c r="R55" s="62"/>
      <c r="S55" s="63"/>
      <c r="T55" s="62"/>
      <c r="U55" s="12"/>
      <c r="V55" s="13"/>
      <c r="W55" s="10" t="s">
        <v>27</v>
      </c>
      <c r="X55" s="6">
        <v>210000</v>
      </c>
      <c r="Y55" s="12"/>
      <c r="Z55" s="13"/>
      <c r="AA55" s="12"/>
      <c r="AB55" s="13"/>
      <c r="AC55" s="12"/>
      <c r="AD55" s="13"/>
      <c r="AE55" s="12"/>
      <c r="AF55" s="13"/>
    </row>
    <row r="56" spans="1:32" ht="15" thickBot="1" x14ac:dyDescent="0.4">
      <c r="A56" s="26" t="s">
        <v>29</v>
      </c>
      <c r="B56" s="27"/>
      <c r="C56" s="28"/>
      <c r="D56" s="29"/>
      <c r="E56" s="28"/>
      <c r="F56" s="29"/>
      <c r="G56" s="28"/>
      <c r="H56" s="29"/>
      <c r="I56" s="28"/>
      <c r="J56" s="29"/>
      <c r="K56" s="28"/>
      <c r="L56" s="29"/>
      <c r="M56" s="28"/>
      <c r="N56" s="29"/>
      <c r="O56" s="28"/>
      <c r="P56" s="29"/>
      <c r="Q56" s="28"/>
      <c r="R56" s="29"/>
      <c r="S56" s="28"/>
      <c r="T56" s="29"/>
      <c r="U56" s="33" t="s">
        <v>27</v>
      </c>
      <c r="V56" s="29">
        <f>SUM(V49:V55)</f>
        <v>224000</v>
      </c>
      <c r="W56" s="29" t="s">
        <v>27</v>
      </c>
      <c r="X56" s="29">
        <f>SUM(X49:X55)</f>
        <v>333000</v>
      </c>
      <c r="Y56" s="29" t="s">
        <v>27</v>
      </c>
      <c r="Z56" s="29">
        <f>SUM(Z49:Z55)</f>
        <v>94000</v>
      </c>
      <c r="AA56" s="29" t="s">
        <v>27</v>
      </c>
      <c r="AB56" s="29">
        <f>SUM(AB49:AB55)</f>
        <v>123000</v>
      </c>
      <c r="AC56" s="29" t="s">
        <v>27</v>
      </c>
      <c r="AD56" s="29">
        <f>SUM(AD49:AD55)</f>
        <v>69000</v>
      </c>
      <c r="AE56" s="29" t="s">
        <v>27</v>
      </c>
      <c r="AF56" s="32">
        <f>SUM(AF49:AF55)</f>
        <v>69000</v>
      </c>
    </row>
    <row r="57" spans="1:32" ht="15" thickBot="1" x14ac:dyDescent="0.4">
      <c r="A57" s="21"/>
      <c r="B57" s="23"/>
      <c r="C57" s="159"/>
      <c r="D57" s="154"/>
      <c r="E57" s="153"/>
      <c r="F57" s="154"/>
      <c r="G57" s="153"/>
      <c r="H57" s="154"/>
      <c r="I57" s="153"/>
      <c r="J57" s="154"/>
      <c r="K57" s="153"/>
      <c r="L57" s="154"/>
      <c r="M57" s="153"/>
      <c r="N57" s="154"/>
      <c r="O57" s="153"/>
      <c r="P57" s="154"/>
      <c r="Q57" s="153"/>
      <c r="R57" s="154"/>
      <c r="S57" s="153"/>
      <c r="T57" s="154"/>
      <c r="U57" s="153"/>
      <c r="V57" s="154"/>
      <c r="W57" s="153"/>
      <c r="X57" s="154"/>
      <c r="Y57" s="153"/>
      <c r="Z57" s="154"/>
      <c r="AA57" s="153"/>
      <c r="AB57" s="154"/>
      <c r="AC57" s="153"/>
      <c r="AD57" s="154"/>
      <c r="AE57" s="153"/>
      <c r="AF57" s="154"/>
    </row>
    <row r="58" spans="1:32" x14ac:dyDescent="0.35">
      <c r="A58" s="24" t="s">
        <v>39</v>
      </c>
      <c r="B58" s="25"/>
      <c r="C58" s="118"/>
      <c r="D58" s="109"/>
      <c r="E58" s="108"/>
      <c r="F58" s="109"/>
      <c r="G58" s="108"/>
      <c r="H58" s="109"/>
      <c r="I58" s="108"/>
      <c r="J58" s="109"/>
      <c r="K58" s="108"/>
      <c r="L58" s="109"/>
      <c r="M58" s="108"/>
      <c r="N58" s="109"/>
      <c r="O58" s="108"/>
      <c r="P58" s="109"/>
      <c r="Q58" s="108"/>
      <c r="R58" s="109"/>
      <c r="S58" s="108"/>
      <c r="T58" s="109"/>
      <c r="U58" s="108"/>
      <c r="V58" s="109"/>
      <c r="W58" s="108"/>
      <c r="X58" s="109"/>
      <c r="Y58" s="108"/>
      <c r="Z58" s="109"/>
      <c r="AA58" s="108"/>
      <c r="AB58" s="109"/>
      <c r="AC58" s="108"/>
      <c r="AD58" s="109"/>
      <c r="AE58" s="108"/>
      <c r="AF58" s="109"/>
    </row>
    <row r="59" spans="1:32" x14ac:dyDescent="0.35">
      <c r="A59" s="8" t="s">
        <v>42</v>
      </c>
      <c r="B59" s="9"/>
      <c r="C59" s="63"/>
      <c r="D59" s="62"/>
      <c r="E59" s="63"/>
      <c r="F59" s="62"/>
      <c r="G59" s="63"/>
      <c r="H59" s="62"/>
      <c r="I59" s="63"/>
      <c r="J59" s="62"/>
      <c r="K59" s="63"/>
      <c r="L59" s="62"/>
      <c r="M59" s="63"/>
      <c r="N59" s="62"/>
      <c r="O59" s="63"/>
      <c r="P59" s="62"/>
      <c r="Q59" s="63"/>
      <c r="R59" s="62"/>
      <c r="S59" s="63"/>
      <c r="T59" s="62"/>
      <c r="U59" s="10" t="s">
        <v>27</v>
      </c>
      <c r="V59" s="6">
        <v>17000</v>
      </c>
      <c r="W59" s="10"/>
      <c r="X59" s="11"/>
      <c r="Y59" s="10"/>
      <c r="Z59" s="11"/>
      <c r="AA59" s="10"/>
      <c r="AB59" s="11"/>
      <c r="AC59" s="10"/>
      <c r="AD59" s="11"/>
      <c r="AE59" s="10"/>
      <c r="AF59" s="11"/>
    </row>
    <row r="60" spans="1:32" x14ac:dyDescent="0.35">
      <c r="A60" s="8" t="s">
        <v>74</v>
      </c>
      <c r="B60" s="9"/>
      <c r="C60" s="63"/>
      <c r="D60" s="62"/>
      <c r="E60" s="63"/>
      <c r="F60" s="62"/>
      <c r="G60" s="63"/>
      <c r="H60" s="62"/>
      <c r="I60" s="63"/>
      <c r="J60" s="62"/>
      <c r="K60" s="63"/>
      <c r="L60" s="62"/>
      <c r="M60" s="63"/>
      <c r="N60" s="62"/>
      <c r="O60" s="63"/>
      <c r="P60" s="62"/>
      <c r="Q60" s="63"/>
      <c r="R60" s="62"/>
      <c r="S60" s="63"/>
      <c r="T60" s="62"/>
      <c r="U60" s="10" t="s">
        <v>27</v>
      </c>
      <c r="V60" s="6">
        <v>25000</v>
      </c>
      <c r="W60" s="10" t="s">
        <v>27</v>
      </c>
      <c r="X60" s="6">
        <v>35000</v>
      </c>
      <c r="Y60" s="10" t="s">
        <v>27</v>
      </c>
      <c r="Z60" s="6">
        <v>35000</v>
      </c>
      <c r="AA60" s="10" t="s">
        <v>27</v>
      </c>
      <c r="AB60" s="6">
        <v>25000</v>
      </c>
      <c r="AC60" s="10" t="s">
        <v>27</v>
      </c>
      <c r="AD60" s="6">
        <v>25000</v>
      </c>
      <c r="AE60" s="10" t="s">
        <v>27</v>
      </c>
      <c r="AF60" s="6">
        <v>25000</v>
      </c>
    </row>
    <row r="61" spans="1:32" ht="15" thickBot="1" x14ac:dyDescent="0.4">
      <c r="A61" s="8" t="s">
        <v>40</v>
      </c>
      <c r="B61" s="9"/>
      <c r="C61" s="63"/>
      <c r="D61" s="62"/>
      <c r="E61" s="63"/>
      <c r="F61" s="62"/>
      <c r="G61" s="63"/>
      <c r="H61" s="62"/>
      <c r="I61" s="63"/>
      <c r="J61" s="62"/>
      <c r="K61" s="63"/>
      <c r="L61" s="62"/>
      <c r="M61" s="63"/>
      <c r="N61" s="62"/>
      <c r="O61" s="63"/>
      <c r="P61" s="62"/>
      <c r="Q61" s="63"/>
      <c r="R61" s="62"/>
      <c r="S61" s="63"/>
      <c r="T61" s="62"/>
      <c r="U61" s="10" t="s">
        <v>27</v>
      </c>
      <c r="V61" s="6">
        <v>150000</v>
      </c>
      <c r="W61" s="12"/>
      <c r="X61" s="13"/>
      <c r="Y61" s="12"/>
      <c r="Z61" s="13"/>
      <c r="AA61" s="12"/>
      <c r="AB61" s="13"/>
      <c r="AC61" s="12"/>
      <c r="AD61" s="13"/>
      <c r="AE61" s="12"/>
      <c r="AF61" s="13"/>
    </row>
    <row r="62" spans="1:32" ht="15" thickBot="1" x14ac:dyDescent="0.4">
      <c r="A62" s="26" t="s">
        <v>29</v>
      </c>
      <c r="B62" s="27"/>
      <c r="C62" s="157"/>
      <c r="D62" s="112"/>
      <c r="E62" s="110"/>
      <c r="F62" s="112"/>
      <c r="G62" s="110"/>
      <c r="H62" s="112"/>
      <c r="I62" s="110"/>
      <c r="J62" s="112"/>
      <c r="K62" s="110"/>
      <c r="L62" s="112"/>
      <c r="M62" s="110"/>
      <c r="N62" s="112"/>
      <c r="O62" s="110"/>
      <c r="P62" s="112"/>
      <c r="Q62" s="110"/>
      <c r="R62" s="112"/>
      <c r="S62" s="110"/>
      <c r="T62" s="112"/>
      <c r="U62" s="28" t="s">
        <v>27</v>
      </c>
      <c r="V62" s="29">
        <f>SUM(V59:V61)</f>
        <v>192000</v>
      </c>
      <c r="W62" s="28" t="s">
        <v>27</v>
      </c>
      <c r="X62" s="29">
        <f>SUM(X59:X61)</f>
        <v>35000</v>
      </c>
      <c r="Y62" s="28" t="s">
        <v>27</v>
      </c>
      <c r="Z62" s="29">
        <f>SUM(Z59:Z61)</f>
        <v>35000</v>
      </c>
      <c r="AA62" s="28" t="s">
        <v>27</v>
      </c>
      <c r="AB62" s="29">
        <f>SUM(AB59:AB61)</f>
        <v>25000</v>
      </c>
      <c r="AC62" s="28" t="s">
        <v>27</v>
      </c>
      <c r="AD62" s="29">
        <f>SUM(AD59:AD61)</f>
        <v>25000</v>
      </c>
      <c r="AE62" s="28" t="s">
        <v>27</v>
      </c>
      <c r="AF62" s="32">
        <f>SUM(AF59:AF61)</f>
        <v>25000</v>
      </c>
    </row>
    <row r="63" spans="1:32" ht="15" thickBot="1" x14ac:dyDescent="0.4">
      <c r="A63" s="21"/>
      <c r="B63" s="23"/>
      <c r="C63" s="159"/>
      <c r="D63" s="154"/>
      <c r="E63" s="153"/>
      <c r="F63" s="154"/>
      <c r="G63" s="153"/>
      <c r="H63" s="154"/>
      <c r="I63" s="153"/>
      <c r="J63" s="154"/>
      <c r="K63" s="153"/>
      <c r="L63" s="154"/>
      <c r="M63" s="153"/>
      <c r="N63" s="154"/>
      <c r="O63" s="153"/>
      <c r="P63" s="154"/>
      <c r="Q63" s="153"/>
      <c r="R63" s="154"/>
      <c r="S63" s="153"/>
      <c r="T63" s="154"/>
      <c r="U63" s="153"/>
      <c r="V63" s="154"/>
      <c r="W63" s="153"/>
      <c r="X63" s="154"/>
      <c r="Y63" s="153"/>
      <c r="Z63" s="154"/>
      <c r="AA63" s="153"/>
      <c r="AB63" s="154"/>
      <c r="AC63" s="153"/>
      <c r="AD63" s="154"/>
      <c r="AE63" s="153"/>
      <c r="AF63" s="154"/>
    </row>
    <row r="64" spans="1:32" x14ac:dyDescent="0.35">
      <c r="A64" s="24" t="s">
        <v>41</v>
      </c>
      <c r="B64" s="25"/>
      <c r="C64" s="118"/>
      <c r="D64" s="109"/>
      <c r="E64" s="108"/>
      <c r="F64" s="109"/>
      <c r="G64" s="108"/>
      <c r="H64" s="109"/>
      <c r="I64" s="108"/>
      <c r="J64" s="109"/>
      <c r="K64" s="108"/>
      <c r="L64" s="109"/>
      <c r="M64" s="108"/>
      <c r="N64" s="109"/>
      <c r="O64" s="108"/>
      <c r="P64" s="109"/>
      <c r="Q64" s="108"/>
      <c r="R64" s="109"/>
      <c r="S64" s="108"/>
      <c r="T64" s="109"/>
      <c r="U64" s="108"/>
      <c r="V64" s="109"/>
      <c r="W64" s="108"/>
      <c r="X64" s="109"/>
      <c r="Y64" s="108"/>
      <c r="Z64" s="109"/>
      <c r="AA64" s="108"/>
      <c r="AB64" s="109"/>
      <c r="AC64" s="108"/>
      <c r="AD64" s="109"/>
      <c r="AE64" s="108"/>
      <c r="AF64" s="109"/>
    </row>
    <row r="65" spans="1:32" x14ac:dyDescent="0.35">
      <c r="A65" s="8" t="s">
        <v>42</v>
      </c>
      <c r="B65" s="9"/>
      <c r="C65" s="63"/>
      <c r="D65" s="62"/>
      <c r="E65" s="63"/>
      <c r="F65" s="62"/>
      <c r="G65" s="63"/>
      <c r="H65" s="62"/>
      <c r="I65" s="63"/>
      <c r="J65" s="62"/>
      <c r="K65" s="63"/>
      <c r="L65" s="62"/>
      <c r="M65" s="63"/>
      <c r="N65" s="62"/>
      <c r="O65" s="63"/>
      <c r="P65" s="62"/>
      <c r="Q65" s="63"/>
      <c r="R65" s="62"/>
      <c r="S65" s="63"/>
      <c r="T65" s="62"/>
      <c r="U65" s="116" t="s">
        <v>27</v>
      </c>
      <c r="V65" s="117">
        <v>17000</v>
      </c>
      <c r="W65" s="10"/>
      <c r="X65" s="11"/>
      <c r="Y65" s="114"/>
      <c r="Z65" s="115"/>
      <c r="AA65" s="114"/>
      <c r="AB65" s="115"/>
      <c r="AC65" s="114"/>
      <c r="AD65" s="115"/>
      <c r="AE65" s="114"/>
      <c r="AF65" s="115"/>
    </row>
    <row r="66" spans="1:32" ht="15" thickBot="1" x14ac:dyDescent="0.4">
      <c r="A66" s="8" t="s">
        <v>43</v>
      </c>
      <c r="B66" s="9"/>
      <c r="C66" s="63"/>
      <c r="D66" s="62"/>
      <c r="E66" s="63"/>
      <c r="F66" s="62"/>
      <c r="G66" s="63"/>
      <c r="H66" s="62"/>
      <c r="I66" s="63"/>
      <c r="J66" s="62"/>
      <c r="K66" s="63"/>
      <c r="L66" s="62"/>
      <c r="M66" s="63"/>
      <c r="N66" s="62"/>
      <c r="O66" s="63"/>
      <c r="P66" s="62"/>
      <c r="Q66" s="63"/>
      <c r="R66" s="62"/>
      <c r="S66" s="63"/>
      <c r="T66" s="62"/>
      <c r="U66" s="116"/>
      <c r="V66" s="117"/>
      <c r="W66" s="10" t="s">
        <v>27</v>
      </c>
      <c r="X66" s="6">
        <v>50000</v>
      </c>
      <c r="Y66" s="114"/>
      <c r="Z66" s="115"/>
      <c r="AA66" s="114"/>
      <c r="AB66" s="115"/>
      <c r="AC66" s="114"/>
      <c r="AD66" s="115"/>
      <c r="AE66" s="114"/>
      <c r="AF66" s="115"/>
    </row>
    <row r="67" spans="1:32" ht="15" thickBot="1" x14ac:dyDescent="0.4">
      <c r="A67" s="26" t="s">
        <v>29</v>
      </c>
      <c r="B67" s="27"/>
      <c r="C67" s="157"/>
      <c r="D67" s="112"/>
      <c r="E67" s="110"/>
      <c r="F67" s="112"/>
      <c r="G67" s="110"/>
      <c r="H67" s="112"/>
      <c r="I67" s="110"/>
      <c r="J67" s="112"/>
      <c r="K67" s="110"/>
      <c r="L67" s="112"/>
      <c r="M67" s="110"/>
      <c r="N67" s="112"/>
      <c r="O67" s="110"/>
      <c r="P67" s="112"/>
      <c r="Q67" s="110"/>
      <c r="R67" s="112"/>
      <c r="S67" s="110"/>
      <c r="T67" s="112"/>
      <c r="U67" s="28" t="s">
        <v>27</v>
      </c>
      <c r="V67" s="29">
        <f>SUM(V65)</f>
        <v>17000</v>
      </c>
      <c r="W67" s="28" t="s">
        <v>27</v>
      </c>
      <c r="X67" s="29">
        <f>SUM(X65:X66)</f>
        <v>50000</v>
      </c>
      <c r="Y67" s="28" t="s">
        <v>27</v>
      </c>
      <c r="Z67" s="29">
        <f t="shared" ref="Z67" si="0">SUM(Z65)</f>
        <v>0</v>
      </c>
      <c r="AA67" s="28" t="s">
        <v>27</v>
      </c>
      <c r="AB67" s="29">
        <f t="shared" ref="AB67" si="1">SUM(AB65)</f>
        <v>0</v>
      </c>
      <c r="AC67" s="28" t="s">
        <v>27</v>
      </c>
      <c r="AD67" s="29">
        <f t="shared" ref="AD67" si="2">SUM(AD65)</f>
        <v>0</v>
      </c>
      <c r="AE67" s="28" t="s">
        <v>27</v>
      </c>
      <c r="AF67" s="29">
        <f t="shared" ref="AF67" si="3">SUM(AF65)</f>
        <v>0</v>
      </c>
    </row>
    <row r="68" spans="1:32" ht="15" thickBot="1" x14ac:dyDescent="0.4">
      <c r="A68" s="21"/>
      <c r="B68" s="23"/>
      <c r="C68" s="159"/>
      <c r="D68" s="154"/>
      <c r="E68" s="153"/>
      <c r="F68" s="154"/>
      <c r="G68" s="153"/>
      <c r="H68" s="154"/>
      <c r="I68" s="153"/>
      <c r="J68" s="154"/>
      <c r="K68" s="153"/>
      <c r="L68" s="154"/>
      <c r="M68" s="153"/>
      <c r="N68" s="154"/>
      <c r="O68" s="153"/>
      <c r="P68" s="154"/>
      <c r="Q68" s="153"/>
      <c r="R68" s="154"/>
      <c r="S68" s="153"/>
      <c r="T68" s="154"/>
      <c r="U68" s="153"/>
      <c r="V68" s="154"/>
      <c r="W68" s="153"/>
      <c r="X68" s="154"/>
      <c r="Y68" s="153"/>
      <c r="Z68" s="154"/>
      <c r="AA68" s="153"/>
      <c r="AB68" s="154"/>
      <c r="AC68" s="153"/>
      <c r="AD68" s="154"/>
      <c r="AE68" s="153"/>
      <c r="AF68" s="154"/>
    </row>
    <row r="69" spans="1:32" x14ac:dyDescent="0.35">
      <c r="A69" s="24" t="s">
        <v>44</v>
      </c>
      <c r="B69" s="25"/>
      <c r="C69" s="118"/>
      <c r="D69" s="109"/>
      <c r="E69" s="108"/>
      <c r="F69" s="109"/>
      <c r="G69" s="108"/>
      <c r="H69" s="109"/>
      <c r="I69" s="108"/>
      <c r="J69" s="109"/>
      <c r="K69" s="108"/>
      <c r="L69" s="109"/>
      <c r="M69" s="108"/>
      <c r="N69" s="109"/>
      <c r="O69" s="108"/>
      <c r="P69" s="109"/>
      <c r="Q69" s="108"/>
      <c r="R69" s="109"/>
      <c r="S69" s="108"/>
      <c r="T69" s="109"/>
      <c r="U69" s="108"/>
      <c r="V69" s="109"/>
      <c r="W69" s="108"/>
      <c r="X69" s="109"/>
      <c r="Y69" s="108"/>
      <c r="Z69" s="109"/>
      <c r="AA69" s="108"/>
      <c r="AB69" s="109"/>
      <c r="AC69" s="108"/>
      <c r="AD69" s="109"/>
      <c r="AE69" s="108"/>
      <c r="AF69" s="109"/>
    </row>
    <row r="70" spans="1:32" x14ac:dyDescent="0.35">
      <c r="A70" s="8" t="s">
        <v>45</v>
      </c>
      <c r="B70" s="9"/>
      <c r="C70" s="10" t="s">
        <v>27</v>
      </c>
      <c r="D70" s="6">
        <v>10500</v>
      </c>
      <c r="E70" s="10" t="s">
        <v>27</v>
      </c>
      <c r="F70" s="6">
        <v>10500</v>
      </c>
      <c r="G70" s="10" t="s">
        <v>27</v>
      </c>
      <c r="H70" s="6">
        <v>10500</v>
      </c>
      <c r="I70" s="10" t="s">
        <v>27</v>
      </c>
      <c r="J70" s="5">
        <v>12000</v>
      </c>
      <c r="K70" s="10" t="s">
        <v>27</v>
      </c>
      <c r="L70" s="6">
        <v>12500</v>
      </c>
      <c r="M70" s="10" t="s">
        <v>27</v>
      </c>
      <c r="N70" s="6">
        <v>12000</v>
      </c>
      <c r="O70" s="10" t="s">
        <v>27</v>
      </c>
      <c r="P70" s="6">
        <v>11000</v>
      </c>
      <c r="Q70" s="70" t="s">
        <v>27</v>
      </c>
      <c r="R70" s="71">
        <v>12500</v>
      </c>
      <c r="S70" s="10" t="s">
        <v>27</v>
      </c>
      <c r="T70" s="6">
        <v>10500</v>
      </c>
      <c r="U70" s="10" t="s">
        <v>27</v>
      </c>
      <c r="V70" s="6">
        <v>17000</v>
      </c>
      <c r="W70" s="10" t="s">
        <v>27</v>
      </c>
      <c r="X70" s="6">
        <v>16000</v>
      </c>
      <c r="Y70" s="10" t="s">
        <v>27</v>
      </c>
      <c r="Z70" s="6">
        <v>15500</v>
      </c>
      <c r="AA70" s="10" t="s">
        <v>27</v>
      </c>
      <c r="AB70" s="6">
        <v>15500</v>
      </c>
      <c r="AC70" s="10" t="s">
        <v>27</v>
      </c>
      <c r="AD70" s="6">
        <v>15500</v>
      </c>
      <c r="AE70" s="10" t="s">
        <v>27</v>
      </c>
      <c r="AF70" s="6">
        <v>14000</v>
      </c>
    </row>
    <row r="71" spans="1:32" ht="15" thickBot="1" x14ac:dyDescent="0.4">
      <c r="A71" s="47"/>
      <c r="B71" s="48"/>
      <c r="C71" s="158"/>
      <c r="D71" s="156"/>
      <c r="E71" s="155"/>
      <c r="F71" s="156"/>
      <c r="G71" s="155"/>
      <c r="H71" s="156"/>
      <c r="I71" s="155"/>
      <c r="J71" s="156"/>
      <c r="K71" s="155"/>
      <c r="L71" s="156"/>
      <c r="M71" s="155"/>
      <c r="N71" s="156"/>
      <c r="O71" s="155"/>
      <c r="P71" s="156"/>
      <c r="Q71" s="155"/>
      <c r="R71" s="156"/>
      <c r="S71" s="155"/>
      <c r="T71" s="156"/>
      <c r="U71" s="155"/>
      <c r="V71" s="156"/>
      <c r="W71" s="155"/>
      <c r="X71" s="156"/>
      <c r="Y71" s="155"/>
      <c r="Z71" s="156"/>
      <c r="AA71" s="155"/>
      <c r="AB71" s="156"/>
      <c r="AC71" s="155"/>
      <c r="AD71" s="156"/>
      <c r="AE71" s="155"/>
      <c r="AF71" s="156"/>
    </row>
    <row r="72" spans="1:32" ht="15" thickBot="1" x14ac:dyDescent="0.4">
      <c r="A72" s="26" t="s">
        <v>46</v>
      </c>
      <c r="B72" s="27"/>
      <c r="C72" s="157"/>
      <c r="D72" s="112"/>
      <c r="E72" s="110"/>
      <c r="F72" s="112"/>
      <c r="G72" s="110"/>
      <c r="H72" s="112"/>
      <c r="I72" s="110"/>
      <c r="J72" s="112"/>
      <c r="K72" s="110"/>
      <c r="L72" s="112"/>
      <c r="M72" s="110"/>
      <c r="N72" s="112"/>
      <c r="O72" s="110"/>
      <c r="P72" s="112"/>
      <c r="Q72" s="110"/>
      <c r="R72" s="112"/>
      <c r="S72" s="110"/>
      <c r="T72" s="112"/>
      <c r="U72" s="110"/>
      <c r="V72" s="112"/>
      <c r="W72" s="110"/>
      <c r="X72" s="112"/>
      <c r="Y72" s="110"/>
      <c r="Z72" s="112"/>
      <c r="AA72" s="110"/>
      <c r="AB72" s="112"/>
      <c r="AC72" s="110"/>
      <c r="AD72" s="112"/>
      <c r="AE72" s="110"/>
      <c r="AF72" s="111"/>
    </row>
    <row r="73" spans="1:32" x14ac:dyDescent="0.35">
      <c r="A73" s="8" t="s">
        <v>47</v>
      </c>
      <c r="B73" s="9"/>
      <c r="C73" s="10" t="s">
        <v>27</v>
      </c>
      <c r="D73" s="6">
        <f>D46+D38+D28+D20</f>
        <v>926000</v>
      </c>
      <c r="E73" s="10" t="s">
        <v>27</v>
      </c>
      <c r="F73" s="6">
        <f>F46+F38+F28+F20</f>
        <v>995000</v>
      </c>
      <c r="G73" s="10" t="s">
        <v>27</v>
      </c>
      <c r="H73" s="6">
        <f>H46+H38+H28+H20</f>
        <v>1025000</v>
      </c>
      <c r="I73" s="10" t="s">
        <v>27</v>
      </c>
      <c r="J73" s="6">
        <f>J46+J38+J28+J20</f>
        <v>880850</v>
      </c>
      <c r="K73" s="10" t="s">
        <v>27</v>
      </c>
      <c r="L73" s="6">
        <f>L46+L38+L28+L20</f>
        <v>949850</v>
      </c>
      <c r="M73" s="10" t="s">
        <v>27</v>
      </c>
      <c r="N73" s="6">
        <f>N46+N38+N28+N20</f>
        <v>904850</v>
      </c>
      <c r="O73" s="10" t="s">
        <v>27</v>
      </c>
      <c r="P73" s="6">
        <f>P46+P38+P28+P20</f>
        <v>844850</v>
      </c>
      <c r="Q73" s="10" t="s">
        <v>27</v>
      </c>
      <c r="R73" s="6">
        <f>R46+R38+R28+R20</f>
        <v>790350</v>
      </c>
      <c r="S73" s="10" t="s">
        <v>27</v>
      </c>
      <c r="T73" s="6">
        <f>T46+T38+T28+T20</f>
        <v>915350</v>
      </c>
      <c r="U73" s="10" t="s">
        <v>27</v>
      </c>
      <c r="V73" s="6">
        <f>V67+V62+V56</f>
        <v>433000</v>
      </c>
      <c r="W73" s="10" t="s">
        <v>27</v>
      </c>
      <c r="X73" s="6">
        <f>X67+X62+X56</f>
        <v>418000</v>
      </c>
      <c r="Y73" s="10" t="s">
        <v>27</v>
      </c>
      <c r="Z73" s="6">
        <f t="shared" ref="Z73" si="4">Z67+Z62+Z56</f>
        <v>129000</v>
      </c>
      <c r="AA73" s="10" t="s">
        <v>27</v>
      </c>
      <c r="AB73" s="6">
        <f t="shared" ref="AB73" si="5">AB67+AB62+AB56</f>
        <v>148000</v>
      </c>
      <c r="AC73" s="10" t="s">
        <v>27</v>
      </c>
      <c r="AD73" s="6">
        <f t="shared" ref="AD73" si="6">AD67+AD62+AD56</f>
        <v>94000</v>
      </c>
      <c r="AE73" s="10" t="s">
        <v>27</v>
      </c>
      <c r="AF73" s="6">
        <f t="shared" ref="AF73" si="7">AF67+AF62+AF56</f>
        <v>94000</v>
      </c>
    </row>
    <row r="74" spans="1:32" x14ac:dyDescent="0.35">
      <c r="A74" s="8" t="s">
        <v>59</v>
      </c>
      <c r="B74" s="15">
        <v>0.1</v>
      </c>
      <c r="C74" s="10" t="s">
        <v>27</v>
      </c>
      <c r="D74" s="6">
        <f>D73*B74</f>
        <v>92600</v>
      </c>
      <c r="E74" s="10" t="s">
        <v>27</v>
      </c>
      <c r="F74" s="6">
        <f>F73*B74</f>
        <v>99500</v>
      </c>
      <c r="G74" s="10" t="s">
        <v>27</v>
      </c>
      <c r="H74" s="6">
        <f>H73*B74</f>
        <v>102500</v>
      </c>
      <c r="I74" s="10" t="s">
        <v>27</v>
      </c>
      <c r="J74" s="6">
        <f>J73*B74</f>
        <v>88085</v>
      </c>
      <c r="K74" s="10" t="s">
        <v>27</v>
      </c>
      <c r="L74" s="6">
        <f>L73*B74</f>
        <v>94985</v>
      </c>
      <c r="M74" s="10" t="s">
        <v>27</v>
      </c>
      <c r="N74" s="6">
        <f>N73*B74</f>
        <v>90485</v>
      </c>
      <c r="O74" s="10" t="s">
        <v>27</v>
      </c>
      <c r="P74" s="6">
        <f>P73*B74</f>
        <v>84485</v>
      </c>
      <c r="Q74" s="10" t="s">
        <v>27</v>
      </c>
      <c r="R74" s="6">
        <f>R73*B74</f>
        <v>79035</v>
      </c>
      <c r="S74" s="10" t="s">
        <v>27</v>
      </c>
      <c r="T74" s="6">
        <f>T73*B74</f>
        <v>91535</v>
      </c>
      <c r="U74" s="10" t="s">
        <v>27</v>
      </c>
      <c r="V74" s="6">
        <f>V73*B74</f>
        <v>43300</v>
      </c>
      <c r="W74" s="10" t="s">
        <v>27</v>
      </c>
      <c r="X74" s="6">
        <f>X73*B74</f>
        <v>41800</v>
      </c>
      <c r="Y74" s="10" t="s">
        <v>27</v>
      </c>
      <c r="Z74" s="6">
        <f>Z73*B74</f>
        <v>12900</v>
      </c>
      <c r="AA74" s="10" t="s">
        <v>27</v>
      </c>
      <c r="AB74" s="6">
        <f>AB73*B74</f>
        <v>14800</v>
      </c>
      <c r="AC74" s="10" t="s">
        <v>27</v>
      </c>
      <c r="AD74" s="6">
        <f>AD73*B74</f>
        <v>9400</v>
      </c>
      <c r="AE74" s="10" t="s">
        <v>27</v>
      </c>
      <c r="AF74" s="6">
        <f>AF73*B74</f>
        <v>9400</v>
      </c>
    </row>
    <row r="75" spans="1:32" x14ac:dyDescent="0.35">
      <c r="A75" s="8" t="s">
        <v>78</v>
      </c>
      <c r="B75" s="9">
        <v>30</v>
      </c>
      <c r="C75" s="10" t="s">
        <v>27</v>
      </c>
      <c r="D75" s="6">
        <f>D70*B75</f>
        <v>315000</v>
      </c>
      <c r="E75" s="10" t="s">
        <v>27</v>
      </c>
      <c r="F75" s="6">
        <f>F70*B75</f>
        <v>315000</v>
      </c>
      <c r="G75" s="10" t="s">
        <v>27</v>
      </c>
      <c r="H75" s="6">
        <f>H70*B75</f>
        <v>315000</v>
      </c>
      <c r="I75" s="10" t="s">
        <v>27</v>
      </c>
      <c r="J75" s="5">
        <f>J70*B75</f>
        <v>360000</v>
      </c>
      <c r="K75" s="10" t="s">
        <v>27</v>
      </c>
      <c r="L75" s="6">
        <f>L70*B75</f>
        <v>375000</v>
      </c>
      <c r="M75" s="10" t="s">
        <v>27</v>
      </c>
      <c r="N75" s="6">
        <f>N70*B75</f>
        <v>360000</v>
      </c>
      <c r="O75" s="10" t="s">
        <v>27</v>
      </c>
      <c r="P75" s="6">
        <f>P70*B75</f>
        <v>330000</v>
      </c>
      <c r="Q75" s="10" t="s">
        <v>27</v>
      </c>
      <c r="R75" s="6">
        <f>R70*B75</f>
        <v>375000</v>
      </c>
      <c r="S75" s="10" t="s">
        <v>27</v>
      </c>
      <c r="T75" s="6">
        <f>T70*B75</f>
        <v>315000</v>
      </c>
      <c r="U75" s="10" t="s">
        <v>27</v>
      </c>
      <c r="V75" s="6">
        <f>V70*B75</f>
        <v>510000</v>
      </c>
      <c r="W75" s="10" t="s">
        <v>27</v>
      </c>
      <c r="X75" s="6">
        <f>X70*B75</f>
        <v>480000</v>
      </c>
      <c r="Y75" s="10" t="s">
        <v>27</v>
      </c>
      <c r="Z75" s="6">
        <f>Z70*B75</f>
        <v>465000</v>
      </c>
      <c r="AA75" s="10" t="s">
        <v>27</v>
      </c>
      <c r="AB75" s="6">
        <f>AB70*B75</f>
        <v>465000</v>
      </c>
      <c r="AC75" s="10" t="s">
        <v>27</v>
      </c>
      <c r="AD75" s="6">
        <f>AD70*B75</f>
        <v>465000</v>
      </c>
      <c r="AE75" s="10" t="s">
        <v>27</v>
      </c>
      <c r="AF75" s="6">
        <f>AF70*B75</f>
        <v>420000</v>
      </c>
    </row>
    <row r="76" spans="1:32" ht="15" thickBot="1" x14ac:dyDescent="0.4">
      <c r="A76" s="8" t="s">
        <v>48</v>
      </c>
      <c r="B76" s="15">
        <v>0.05</v>
      </c>
      <c r="C76" s="10" t="s">
        <v>27</v>
      </c>
      <c r="D76" s="6">
        <f>D75*B76</f>
        <v>15750</v>
      </c>
      <c r="E76" s="10" t="s">
        <v>27</v>
      </c>
      <c r="F76" s="6">
        <f>F75*B76</f>
        <v>15750</v>
      </c>
      <c r="G76" s="10" t="s">
        <v>27</v>
      </c>
      <c r="H76" s="6">
        <f>H75*B76</f>
        <v>15750</v>
      </c>
      <c r="I76" s="10" t="s">
        <v>27</v>
      </c>
      <c r="J76" s="6">
        <f>J75*B76</f>
        <v>18000</v>
      </c>
      <c r="K76" s="10" t="s">
        <v>27</v>
      </c>
      <c r="L76" s="6">
        <f>L75*B76</f>
        <v>18750</v>
      </c>
      <c r="M76" s="10" t="s">
        <v>27</v>
      </c>
      <c r="N76" s="6">
        <f>N75*B76</f>
        <v>18000</v>
      </c>
      <c r="O76" s="10" t="s">
        <v>27</v>
      </c>
      <c r="P76" s="6">
        <f>P75*B76</f>
        <v>16500</v>
      </c>
      <c r="Q76" s="10" t="s">
        <v>27</v>
      </c>
      <c r="R76" s="6">
        <f>R75*B76</f>
        <v>18750</v>
      </c>
      <c r="S76" s="10" t="s">
        <v>27</v>
      </c>
      <c r="T76" s="6">
        <f>T75*B76</f>
        <v>15750</v>
      </c>
      <c r="U76" s="10" t="s">
        <v>27</v>
      </c>
      <c r="V76" s="6">
        <f>V75*B76</f>
        <v>25500</v>
      </c>
      <c r="W76" s="10" t="s">
        <v>27</v>
      </c>
      <c r="X76" s="6">
        <f>X75*B76</f>
        <v>24000</v>
      </c>
      <c r="Y76" s="10" t="s">
        <v>27</v>
      </c>
      <c r="Z76" s="6">
        <f>Z75*B76</f>
        <v>23250</v>
      </c>
      <c r="AA76" s="10" t="s">
        <v>27</v>
      </c>
      <c r="AB76" s="6">
        <f>AB75*B76</f>
        <v>23250</v>
      </c>
      <c r="AC76" s="10" t="s">
        <v>27</v>
      </c>
      <c r="AD76" s="6">
        <f>AD75*B76</f>
        <v>23250</v>
      </c>
      <c r="AE76" s="10" t="s">
        <v>27</v>
      </c>
      <c r="AF76" s="6">
        <f>AF75*B76</f>
        <v>21000</v>
      </c>
    </row>
    <row r="77" spans="1:32" ht="15" thickBot="1" x14ac:dyDescent="0.4">
      <c r="A77" s="26" t="s">
        <v>29</v>
      </c>
      <c r="B77" s="27"/>
      <c r="C77" s="28" t="s">
        <v>27</v>
      </c>
      <c r="D77" s="29">
        <f>SUM(D73:D76)</f>
        <v>1349350</v>
      </c>
      <c r="E77" s="28" t="s">
        <v>27</v>
      </c>
      <c r="F77" s="29">
        <f>SUM(F73:F76)</f>
        <v>1425250</v>
      </c>
      <c r="G77" s="28" t="s">
        <v>27</v>
      </c>
      <c r="H77" s="29">
        <f>SUM(H73:H76)</f>
        <v>1458250</v>
      </c>
      <c r="I77" s="28" t="s">
        <v>27</v>
      </c>
      <c r="J77" s="29">
        <f>SUM(J73:J76)</f>
        <v>1346935</v>
      </c>
      <c r="K77" s="28" t="s">
        <v>27</v>
      </c>
      <c r="L77" s="29">
        <f>SUM(L73:L76)</f>
        <v>1438585</v>
      </c>
      <c r="M77" s="28" t="s">
        <v>27</v>
      </c>
      <c r="N77" s="29">
        <f>SUM(N73:N76)</f>
        <v>1373335</v>
      </c>
      <c r="O77" s="28" t="s">
        <v>27</v>
      </c>
      <c r="P77" s="29">
        <f>SUM(P73:P76)</f>
        <v>1275835</v>
      </c>
      <c r="Q77" s="28" t="s">
        <v>27</v>
      </c>
      <c r="R77" s="29">
        <f>SUM(R73:R76)</f>
        <v>1263135</v>
      </c>
      <c r="S77" s="28" t="s">
        <v>27</v>
      </c>
      <c r="T77" s="29">
        <f>SUM(T73:T76)</f>
        <v>1337635</v>
      </c>
      <c r="U77" s="28" t="s">
        <v>27</v>
      </c>
      <c r="V77" s="29">
        <f>SUM(V73:V76)</f>
        <v>1011800</v>
      </c>
      <c r="W77" s="28" t="s">
        <v>27</v>
      </c>
      <c r="X77" s="29">
        <f>SUM(X73:X76)</f>
        <v>963800</v>
      </c>
      <c r="Y77" s="28" t="s">
        <v>27</v>
      </c>
      <c r="Z77" s="29">
        <f>SUM(Z73:Z76)</f>
        <v>630150</v>
      </c>
      <c r="AA77" s="28" t="s">
        <v>27</v>
      </c>
      <c r="AB77" s="29">
        <f>SUM(AB73:AB76)</f>
        <v>651050</v>
      </c>
      <c r="AC77" s="28" t="s">
        <v>27</v>
      </c>
      <c r="AD77" s="29">
        <f>SUM(AD73:AD76)</f>
        <v>591650</v>
      </c>
      <c r="AE77" s="28" t="s">
        <v>27</v>
      </c>
      <c r="AF77" s="32">
        <f>SUM(AF73:AF76)</f>
        <v>544400</v>
      </c>
    </row>
    <row r="78" spans="1:32" ht="15" thickBot="1" x14ac:dyDescent="0.4">
      <c r="A78" s="21"/>
      <c r="B78" s="23"/>
      <c r="C78" s="159"/>
      <c r="D78" s="154"/>
      <c r="E78" s="153"/>
      <c r="F78" s="154"/>
      <c r="G78" s="153"/>
      <c r="H78" s="154"/>
      <c r="I78" s="153"/>
      <c r="J78" s="154"/>
      <c r="K78" s="153"/>
      <c r="L78" s="154"/>
      <c r="M78" s="153"/>
      <c r="N78" s="154"/>
      <c r="O78" s="153"/>
      <c r="P78" s="154"/>
      <c r="Q78" s="153"/>
      <c r="R78" s="154"/>
      <c r="S78" s="153"/>
      <c r="T78" s="154"/>
      <c r="U78" s="153"/>
      <c r="V78" s="154"/>
      <c r="W78" s="153"/>
      <c r="X78" s="154"/>
      <c r="Y78" s="153"/>
      <c r="Z78" s="154"/>
      <c r="AA78" s="153"/>
      <c r="AB78" s="154"/>
      <c r="AC78" s="153"/>
      <c r="AD78" s="154"/>
      <c r="AE78" s="153"/>
      <c r="AF78" s="154"/>
    </row>
    <row r="79" spans="1:32" x14ac:dyDescent="0.35">
      <c r="A79" s="24" t="s">
        <v>49</v>
      </c>
      <c r="B79" s="25"/>
      <c r="C79" s="118"/>
      <c r="D79" s="109"/>
      <c r="E79" s="108"/>
      <c r="F79" s="109"/>
      <c r="G79" s="108"/>
      <c r="H79" s="109"/>
      <c r="I79" s="108"/>
      <c r="J79" s="109"/>
      <c r="K79" s="108"/>
      <c r="L79" s="109"/>
      <c r="M79" s="108"/>
      <c r="N79" s="109"/>
      <c r="O79" s="108"/>
      <c r="P79" s="109"/>
      <c r="Q79" s="108"/>
      <c r="R79" s="109"/>
      <c r="S79" s="108"/>
      <c r="T79" s="109"/>
      <c r="U79" s="108"/>
      <c r="V79" s="109"/>
      <c r="W79" s="108"/>
      <c r="X79" s="109"/>
      <c r="Y79" s="108"/>
      <c r="Z79" s="109"/>
      <c r="AA79" s="108"/>
      <c r="AB79" s="109"/>
      <c r="AC79" s="108"/>
      <c r="AD79" s="109"/>
      <c r="AE79" s="108"/>
      <c r="AF79" s="109"/>
    </row>
    <row r="80" spans="1:32" ht="22.5" customHeight="1" x14ac:dyDescent="0.35">
      <c r="A80" s="8" t="s">
        <v>58</v>
      </c>
      <c r="B80" s="9"/>
      <c r="C80" s="10" t="s">
        <v>27</v>
      </c>
      <c r="D80" s="6">
        <f>(D73+D74)/30</f>
        <v>33953.333333333336</v>
      </c>
      <c r="E80" s="10" t="s">
        <v>27</v>
      </c>
      <c r="F80" s="6">
        <f>(F73+F74)/30</f>
        <v>36483.333333333336</v>
      </c>
      <c r="G80" s="10" t="s">
        <v>27</v>
      </c>
      <c r="H80" s="6">
        <f>(H73+H74)/30</f>
        <v>37583.333333333336</v>
      </c>
      <c r="I80" s="10" t="s">
        <v>27</v>
      </c>
      <c r="J80" s="6">
        <f>(J73+J74)/30</f>
        <v>32297.833333333332</v>
      </c>
      <c r="K80" s="10" t="s">
        <v>27</v>
      </c>
      <c r="L80" s="6">
        <f>(L73+L74)/30</f>
        <v>34827.833333333336</v>
      </c>
      <c r="M80" s="10" t="s">
        <v>27</v>
      </c>
      <c r="N80" s="6">
        <f>(N73+N74)/30</f>
        <v>33177.833333333336</v>
      </c>
      <c r="O80" s="10" t="s">
        <v>27</v>
      </c>
      <c r="P80" s="6">
        <f>(P73+P74)/30</f>
        <v>30977.833333333332</v>
      </c>
      <c r="Q80" s="10" t="s">
        <v>27</v>
      </c>
      <c r="R80" s="6">
        <f>(R73+R74)/30</f>
        <v>28979.5</v>
      </c>
      <c r="S80" s="10" t="s">
        <v>27</v>
      </c>
      <c r="T80" s="6">
        <f>(T73+T74)/30</f>
        <v>33562.833333333336</v>
      </c>
      <c r="U80" s="10" t="s">
        <v>27</v>
      </c>
      <c r="V80" s="6">
        <f>(V73+V74)/30</f>
        <v>15876.666666666666</v>
      </c>
      <c r="W80" s="10" t="s">
        <v>27</v>
      </c>
      <c r="X80" s="6">
        <f>(X73+X74)/30</f>
        <v>15326.666666666666</v>
      </c>
      <c r="Y80" s="10" t="s">
        <v>27</v>
      </c>
      <c r="Z80" s="6">
        <f>(Z73+Z74)/30</f>
        <v>4730</v>
      </c>
      <c r="AA80" s="10" t="s">
        <v>27</v>
      </c>
      <c r="AB80" s="6">
        <f>(AB73+AB74)/30</f>
        <v>5426.666666666667</v>
      </c>
      <c r="AC80" s="10" t="s">
        <v>27</v>
      </c>
      <c r="AD80" s="6">
        <f>(AD73+AD74)/30</f>
        <v>3446.6666666666665</v>
      </c>
      <c r="AE80" s="10" t="s">
        <v>27</v>
      </c>
      <c r="AF80" s="6">
        <f>(AF73+AF74)/30</f>
        <v>3446.6666666666665</v>
      </c>
    </row>
    <row r="81" spans="1:32" x14ac:dyDescent="0.35">
      <c r="A81" s="8" t="s">
        <v>57</v>
      </c>
      <c r="B81" s="15">
        <v>0.03</v>
      </c>
      <c r="C81" s="10" t="s">
        <v>27</v>
      </c>
      <c r="D81" s="6">
        <f>(D46+D38+D28)*B81</f>
        <v>18690</v>
      </c>
      <c r="E81" s="10" t="s">
        <v>27</v>
      </c>
      <c r="F81" s="6">
        <f>(F46+F38+F28)*B81</f>
        <v>20070</v>
      </c>
      <c r="G81" s="10" t="s">
        <v>27</v>
      </c>
      <c r="H81" s="6">
        <f>(H46+H38+H28)*B81</f>
        <v>20670</v>
      </c>
      <c r="I81" s="10" t="s">
        <v>27</v>
      </c>
      <c r="J81" s="6">
        <f>(J46+J38+J28)*B81</f>
        <v>15990</v>
      </c>
      <c r="K81" s="10" t="s">
        <v>27</v>
      </c>
      <c r="L81" s="6">
        <f>(L46+L38+L28)*B81</f>
        <v>17370</v>
      </c>
      <c r="M81" s="10" t="s">
        <v>27</v>
      </c>
      <c r="N81" s="6">
        <f>(N46+N38+N28)*B81</f>
        <v>16470</v>
      </c>
      <c r="O81" s="10" t="s">
        <v>27</v>
      </c>
      <c r="P81" s="6">
        <f>(P46+P38+P28)*B81</f>
        <v>15270</v>
      </c>
      <c r="Q81" s="10" t="s">
        <v>27</v>
      </c>
      <c r="R81" s="6">
        <f>(R46+R38+R28)*B81</f>
        <v>14670</v>
      </c>
      <c r="S81" s="10" t="s">
        <v>27</v>
      </c>
      <c r="T81" s="6">
        <f>(T46+T38+T28)*B81</f>
        <v>16770</v>
      </c>
      <c r="U81" s="10" t="s">
        <v>27</v>
      </c>
      <c r="V81" s="6">
        <f>(V67+V62)*B81</f>
        <v>6270</v>
      </c>
      <c r="W81" s="10" t="s">
        <v>27</v>
      </c>
      <c r="X81" s="6">
        <f>(X67+X62)*B81</f>
        <v>2550</v>
      </c>
      <c r="Y81" s="10" t="s">
        <v>27</v>
      </c>
      <c r="Z81" s="6">
        <f>(Z67+Z62)*B81</f>
        <v>1050</v>
      </c>
      <c r="AA81" s="10" t="s">
        <v>27</v>
      </c>
      <c r="AB81" s="6">
        <f>(AB67+AB62)*B81</f>
        <v>750</v>
      </c>
      <c r="AC81" s="10" t="s">
        <v>27</v>
      </c>
      <c r="AD81" s="6">
        <f>(AD67+AD62)*B81</f>
        <v>750</v>
      </c>
      <c r="AE81" s="10" t="s">
        <v>27</v>
      </c>
      <c r="AF81" s="6">
        <f>(AF67+AF62)*B81</f>
        <v>750</v>
      </c>
    </row>
    <row r="82" spans="1:32" ht="15" thickBot="1" x14ac:dyDescent="0.4">
      <c r="A82" s="8" t="s">
        <v>44</v>
      </c>
      <c r="B82" s="9"/>
      <c r="C82" s="10" t="s">
        <v>27</v>
      </c>
      <c r="D82" s="6">
        <f>D70+(B76*D70)</f>
        <v>11025</v>
      </c>
      <c r="E82" s="10" t="s">
        <v>27</v>
      </c>
      <c r="F82" s="6">
        <f>F70+(B76*F70)</f>
        <v>11025</v>
      </c>
      <c r="G82" s="10" t="s">
        <v>27</v>
      </c>
      <c r="H82" s="6">
        <f>H70+(B76*H70)</f>
        <v>11025</v>
      </c>
      <c r="I82" s="10" t="s">
        <v>27</v>
      </c>
      <c r="J82" s="6">
        <f>J70+(B76*J70)</f>
        <v>12600</v>
      </c>
      <c r="K82" s="10" t="s">
        <v>27</v>
      </c>
      <c r="L82" s="6">
        <f>L70+(B76*L70)</f>
        <v>13125</v>
      </c>
      <c r="M82" s="10" t="s">
        <v>27</v>
      </c>
      <c r="N82" s="6">
        <f>N70+(B76*N70)</f>
        <v>12600</v>
      </c>
      <c r="O82" s="10" t="s">
        <v>27</v>
      </c>
      <c r="P82" s="6">
        <f>P70+(B76*P70)</f>
        <v>11550</v>
      </c>
      <c r="Q82" s="10" t="s">
        <v>27</v>
      </c>
      <c r="R82" s="6">
        <f>R70+(B76*R70)</f>
        <v>13125</v>
      </c>
      <c r="S82" s="10" t="s">
        <v>27</v>
      </c>
      <c r="T82" s="6">
        <f>T70+(B76*T70)</f>
        <v>11025</v>
      </c>
      <c r="U82" s="10" t="s">
        <v>27</v>
      </c>
      <c r="V82" s="6">
        <f>V70+(B76*V70)</f>
        <v>17850</v>
      </c>
      <c r="W82" s="10" t="s">
        <v>27</v>
      </c>
      <c r="X82" s="6">
        <f>X70+(B76*X70)</f>
        <v>16800</v>
      </c>
      <c r="Y82" s="10" t="s">
        <v>27</v>
      </c>
      <c r="Z82" s="6">
        <f>Z70+(B76*Z70)</f>
        <v>16275</v>
      </c>
      <c r="AA82" s="10" t="s">
        <v>27</v>
      </c>
      <c r="AB82" s="6">
        <f>AB70+(B76*AB70)</f>
        <v>16275</v>
      </c>
      <c r="AC82" s="10" t="s">
        <v>27</v>
      </c>
      <c r="AD82" s="6">
        <f>AD70+(B76*AD70)</f>
        <v>16275</v>
      </c>
      <c r="AE82" s="10" t="s">
        <v>27</v>
      </c>
      <c r="AF82" s="6">
        <f>AF70+(B76*AF70)</f>
        <v>14700</v>
      </c>
    </row>
    <row r="83" spans="1:32" x14ac:dyDescent="0.35">
      <c r="A83" s="36" t="s">
        <v>50</v>
      </c>
      <c r="B83" s="37"/>
      <c r="C83" s="38" t="s">
        <v>27</v>
      </c>
      <c r="D83" s="39">
        <f>SUM(D80:D82)</f>
        <v>63668.333333333336</v>
      </c>
      <c r="E83" s="38" t="s">
        <v>27</v>
      </c>
      <c r="F83" s="39">
        <f t="shared" ref="F83" si="8">SUM(F80:F82)</f>
        <v>67578.333333333343</v>
      </c>
      <c r="G83" s="38" t="s">
        <v>27</v>
      </c>
      <c r="H83" s="39">
        <f t="shared" ref="H83" si="9">SUM(H80:H82)</f>
        <v>69278.333333333343</v>
      </c>
      <c r="I83" s="38" t="s">
        <v>27</v>
      </c>
      <c r="J83" s="39">
        <f t="shared" ref="J83" si="10">SUM(J80:J82)</f>
        <v>60887.833333333328</v>
      </c>
      <c r="K83" s="38" t="s">
        <v>27</v>
      </c>
      <c r="L83" s="39">
        <f t="shared" ref="L83" si="11">SUM(L80:L82)</f>
        <v>65322.833333333336</v>
      </c>
      <c r="M83" s="38" t="s">
        <v>27</v>
      </c>
      <c r="N83" s="39">
        <f t="shared" ref="N83" si="12">SUM(N80:N82)</f>
        <v>62247.833333333336</v>
      </c>
      <c r="O83" s="38" t="s">
        <v>27</v>
      </c>
      <c r="P83" s="39">
        <f t="shared" ref="P83" si="13">SUM(P80:P82)</f>
        <v>57797.833333333328</v>
      </c>
      <c r="Q83" s="38" t="s">
        <v>27</v>
      </c>
      <c r="R83" s="39">
        <f t="shared" ref="R83" si="14">SUM(R80:R82)</f>
        <v>56774.5</v>
      </c>
      <c r="S83" s="38" t="s">
        <v>27</v>
      </c>
      <c r="T83" s="39">
        <f t="shared" ref="T83" si="15">SUM(T80:T82)</f>
        <v>61357.833333333336</v>
      </c>
      <c r="U83" s="38" t="s">
        <v>27</v>
      </c>
      <c r="V83" s="39">
        <f t="shared" ref="V83" si="16">SUM(V80:V82)</f>
        <v>39996.666666666664</v>
      </c>
      <c r="W83" s="38" t="s">
        <v>27</v>
      </c>
      <c r="X83" s="39">
        <f t="shared" ref="X83" si="17">SUM(X80:X82)</f>
        <v>34676.666666666664</v>
      </c>
      <c r="Y83" s="38" t="s">
        <v>27</v>
      </c>
      <c r="Z83" s="39">
        <f t="shared" ref="Z83" si="18">SUM(Z80:Z82)</f>
        <v>22055</v>
      </c>
      <c r="AA83" s="38" t="s">
        <v>27</v>
      </c>
      <c r="AB83" s="39">
        <f t="shared" ref="AB83" si="19">SUM(AB80:AB82)</f>
        <v>22451.666666666668</v>
      </c>
      <c r="AC83" s="38" t="s">
        <v>27</v>
      </c>
      <c r="AD83" s="39">
        <f t="shared" ref="AD83" si="20">SUM(AD80:AD82)</f>
        <v>20471.666666666664</v>
      </c>
      <c r="AE83" s="38" t="s">
        <v>27</v>
      </c>
      <c r="AF83" s="40">
        <f t="shared" ref="AF83" si="21">SUM(AF80:AF82)</f>
        <v>18896.666666666664</v>
      </c>
    </row>
    <row r="84" spans="1:32" ht="15" thickBot="1" x14ac:dyDescent="0.4">
      <c r="A84" s="41" t="s">
        <v>51</v>
      </c>
      <c r="B84" s="42"/>
      <c r="C84" s="43" t="s">
        <v>27</v>
      </c>
      <c r="D84" s="44">
        <f>D83*30</f>
        <v>1910050</v>
      </c>
      <c r="E84" s="43" t="s">
        <v>27</v>
      </c>
      <c r="F84" s="44">
        <f t="shared" ref="F84" si="22">F83*30</f>
        <v>2027350.0000000002</v>
      </c>
      <c r="G84" s="43" t="s">
        <v>27</v>
      </c>
      <c r="H84" s="44">
        <f t="shared" ref="H84" si="23">H83*30</f>
        <v>2078350.0000000002</v>
      </c>
      <c r="I84" s="43" t="s">
        <v>27</v>
      </c>
      <c r="J84" s="44">
        <f t="shared" ref="J84" si="24">J83*30</f>
        <v>1826634.9999999998</v>
      </c>
      <c r="K84" s="43" t="s">
        <v>27</v>
      </c>
      <c r="L84" s="44">
        <f t="shared" ref="L84" si="25">L83*30</f>
        <v>1959685</v>
      </c>
      <c r="M84" s="43" t="s">
        <v>27</v>
      </c>
      <c r="N84" s="44">
        <f t="shared" ref="N84" si="26">N83*30</f>
        <v>1867435</v>
      </c>
      <c r="O84" s="43" t="s">
        <v>27</v>
      </c>
      <c r="P84" s="44">
        <f t="shared" ref="P84" si="27">P83*30</f>
        <v>1733934.9999999998</v>
      </c>
      <c r="Q84" s="43" t="s">
        <v>27</v>
      </c>
      <c r="R84" s="44">
        <f t="shared" ref="R84" si="28">R83*30</f>
        <v>1703235</v>
      </c>
      <c r="S84" s="43" t="s">
        <v>27</v>
      </c>
      <c r="T84" s="44">
        <f t="shared" ref="T84" si="29">T83*30</f>
        <v>1840735</v>
      </c>
      <c r="U84" s="43" t="s">
        <v>27</v>
      </c>
      <c r="V84" s="44">
        <f t="shared" ref="V84" si="30">V83*30</f>
        <v>1199900</v>
      </c>
      <c r="W84" s="43" t="s">
        <v>27</v>
      </c>
      <c r="X84" s="44">
        <f t="shared" ref="X84" si="31">X83*30</f>
        <v>1040299.9999999999</v>
      </c>
      <c r="Y84" s="43" t="s">
        <v>27</v>
      </c>
      <c r="Z84" s="44">
        <f t="shared" ref="Z84" si="32">Z83*30</f>
        <v>661650</v>
      </c>
      <c r="AA84" s="43" t="s">
        <v>27</v>
      </c>
      <c r="AB84" s="44">
        <f t="shared" ref="AB84" si="33">AB83*30</f>
        <v>673550</v>
      </c>
      <c r="AC84" s="43" t="s">
        <v>27</v>
      </c>
      <c r="AD84" s="44">
        <f t="shared" ref="AD84" si="34">AD83*30</f>
        <v>614149.99999999988</v>
      </c>
      <c r="AE84" s="43" t="s">
        <v>27</v>
      </c>
      <c r="AF84" s="44">
        <f t="shared" ref="AF84" si="35">AF83*30</f>
        <v>566899.99999999988</v>
      </c>
    </row>
    <row r="85" spans="1:32" ht="15" thickBot="1" x14ac:dyDescent="0.4">
      <c r="A85" s="45"/>
      <c r="B85" s="46"/>
      <c r="C85" s="150"/>
      <c r="D85" s="151"/>
      <c r="E85" s="152"/>
      <c r="F85" s="151"/>
      <c r="G85" s="152"/>
      <c r="H85" s="151"/>
      <c r="I85" s="152"/>
      <c r="J85" s="151"/>
      <c r="K85" s="152"/>
      <c r="L85" s="151"/>
      <c r="M85" s="152"/>
      <c r="N85" s="151"/>
      <c r="O85" s="152"/>
      <c r="P85" s="151"/>
      <c r="Q85" s="152"/>
      <c r="R85" s="151"/>
      <c r="S85" s="152"/>
      <c r="T85" s="151"/>
      <c r="U85" s="152"/>
      <c r="V85" s="151"/>
      <c r="W85" s="152"/>
      <c r="X85" s="151"/>
      <c r="Y85" s="152"/>
      <c r="Z85" s="151"/>
      <c r="AA85" s="152"/>
      <c r="AB85" s="151"/>
      <c r="AC85" s="152"/>
      <c r="AD85" s="151"/>
      <c r="AE85" s="152"/>
      <c r="AF85" s="151"/>
    </row>
    <row r="86" spans="1:32" ht="15" thickBot="1" x14ac:dyDescent="0.4">
      <c r="A86" s="24" t="s">
        <v>52</v>
      </c>
      <c r="B86" s="25"/>
      <c r="C86" s="118"/>
      <c r="D86" s="109"/>
      <c r="E86" s="108"/>
      <c r="F86" s="109"/>
      <c r="G86" s="108"/>
      <c r="H86" s="109"/>
      <c r="I86" s="108"/>
      <c r="J86" s="109"/>
      <c r="K86" s="108"/>
      <c r="L86" s="109"/>
      <c r="M86" s="108"/>
      <c r="N86" s="109"/>
      <c r="O86" s="108"/>
      <c r="P86" s="109"/>
      <c r="Q86" s="108"/>
      <c r="R86" s="109"/>
      <c r="S86" s="108"/>
      <c r="T86" s="109"/>
      <c r="U86" s="108"/>
      <c r="V86" s="109"/>
      <c r="W86" s="108"/>
      <c r="X86" s="109"/>
      <c r="Y86" s="108"/>
      <c r="Z86" s="109"/>
      <c r="AA86" s="108"/>
      <c r="AB86" s="109"/>
      <c r="AC86" s="108"/>
      <c r="AD86" s="109"/>
      <c r="AE86" s="108"/>
      <c r="AF86" s="109"/>
    </row>
    <row r="87" spans="1:32" x14ac:dyDescent="0.35">
      <c r="A87" s="8" t="s">
        <v>53</v>
      </c>
      <c r="B87" s="59"/>
      <c r="C87" s="189" t="s">
        <v>27</v>
      </c>
      <c r="D87" s="188">
        <f>D84/B98</f>
        <v>251.42161379491904</v>
      </c>
      <c r="E87" s="73" t="s">
        <v>27</v>
      </c>
      <c r="F87" s="74">
        <f>F84/B98</f>
        <v>266.86191917862317</v>
      </c>
      <c r="G87" s="73" t="s">
        <v>27</v>
      </c>
      <c r="H87" s="74">
        <f>H84/B98</f>
        <v>273.57509543240758</v>
      </c>
      <c r="I87" s="190" t="s">
        <v>27</v>
      </c>
      <c r="J87" s="188">
        <f>J84/B98</f>
        <v>240.44162169277342</v>
      </c>
      <c r="K87" s="73" t="s">
        <v>27</v>
      </c>
      <c r="L87" s="74">
        <f>L84/B98</f>
        <v>257.95511386073451</v>
      </c>
      <c r="M87" s="73" t="s">
        <v>27</v>
      </c>
      <c r="N87" s="74">
        <f>N84/B98</f>
        <v>245.81216269580096</v>
      </c>
      <c r="O87" s="190" t="s">
        <v>27</v>
      </c>
      <c r="P87" s="188">
        <f>P84/B98</f>
        <v>228.23943661971828</v>
      </c>
      <c r="Q87" s="190" t="s">
        <v>27</v>
      </c>
      <c r="R87" s="188">
        <f>R84/B98</f>
        <v>224.19836777675397</v>
      </c>
      <c r="S87" s="73" t="s">
        <v>27</v>
      </c>
      <c r="T87" s="74">
        <f>T84/B98</f>
        <v>242.29761748058445</v>
      </c>
      <c r="U87" s="73" t="s">
        <v>27</v>
      </c>
      <c r="V87" s="74">
        <f>V84/B98</f>
        <v>157.94392523364485</v>
      </c>
      <c r="W87" s="73" t="s">
        <v>27</v>
      </c>
      <c r="X87" s="74">
        <f>X84/B99</f>
        <v>133.78343621399176</v>
      </c>
      <c r="Y87" s="73" t="s">
        <v>27</v>
      </c>
      <c r="Z87" s="74">
        <f>Z84/B99</f>
        <v>85.088734567901241</v>
      </c>
      <c r="AA87" s="73" t="s">
        <v>27</v>
      </c>
      <c r="AB87" s="74">
        <f>AB84/B99</f>
        <v>86.619084362139915</v>
      </c>
      <c r="AC87" s="73" t="s">
        <v>27</v>
      </c>
      <c r="AD87" s="74">
        <f>AD84/B99</f>
        <v>78.980195473251015</v>
      </c>
      <c r="AE87" s="73" t="s">
        <v>27</v>
      </c>
      <c r="AF87" s="74">
        <f>AF84/B99</f>
        <v>72.90380658436213</v>
      </c>
    </row>
    <row r="88" spans="1:32" x14ac:dyDescent="0.35">
      <c r="A88" s="8" t="s">
        <v>54</v>
      </c>
      <c r="B88" s="59"/>
      <c r="C88" s="93" t="s">
        <v>27</v>
      </c>
      <c r="D88" s="76">
        <f>D84/E102</f>
        <v>42.445555555555558</v>
      </c>
      <c r="E88" s="75" t="s">
        <v>27</v>
      </c>
      <c r="F88" s="76">
        <f>F84/E102</f>
        <v>45.052222222222227</v>
      </c>
      <c r="G88" s="75" t="s">
        <v>27</v>
      </c>
      <c r="H88" s="76">
        <f>H84/E102</f>
        <v>46.18555555555556</v>
      </c>
      <c r="I88" s="75" t="s">
        <v>27</v>
      </c>
      <c r="J88" s="76">
        <f>J84/E102</f>
        <v>40.591888888888882</v>
      </c>
      <c r="K88" s="75" t="s">
        <v>27</v>
      </c>
      <c r="L88" s="76">
        <f>L84/E102</f>
        <v>43.548555555555552</v>
      </c>
      <c r="M88" s="75" t="s">
        <v>27</v>
      </c>
      <c r="N88" s="76">
        <f>N84/E102</f>
        <v>41.498555555555555</v>
      </c>
      <c r="O88" s="75" t="s">
        <v>27</v>
      </c>
      <c r="P88" s="76">
        <f>P84/E102</f>
        <v>38.531888888888886</v>
      </c>
      <c r="Q88" s="75" t="s">
        <v>27</v>
      </c>
      <c r="R88" s="76">
        <f>R84/E102</f>
        <v>37.849666666666664</v>
      </c>
      <c r="S88" s="75" t="s">
        <v>27</v>
      </c>
      <c r="T88" s="76">
        <f>T84/E102</f>
        <v>40.905222222222221</v>
      </c>
      <c r="U88" s="75"/>
      <c r="V88" s="76"/>
      <c r="W88" s="75"/>
      <c r="X88" s="76"/>
      <c r="Y88" s="75"/>
      <c r="Z88" s="76"/>
      <c r="AA88" s="75"/>
      <c r="AB88" s="76"/>
      <c r="AC88" s="75"/>
      <c r="AD88" s="76"/>
      <c r="AE88" s="75"/>
      <c r="AF88" s="76"/>
    </row>
    <row r="89" spans="1:32" x14ac:dyDescent="0.35">
      <c r="A89" s="8" t="s">
        <v>77</v>
      </c>
      <c r="B89" s="59"/>
      <c r="C89" s="77"/>
      <c r="D89" s="76"/>
      <c r="E89" s="75"/>
      <c r="F89" s="76"/>
      <c r="G89" s="75"/>
      <c r="H89" s="76"/>
      <c r="I89" s="75"/>
      <c r="J89" s="76"/>
      <c r="K89" s="75"/>
      <c r="L89" s="76"/>
      <c r="M89" s="75"/>
      <c r="N89" s="76"/>
      <c r="O89" s="75"/>
      <c r="P89" s="76"/>
      <c r="Q89" s="75"/>
      <c r="R89" s="76"/>
      <c r="S89" s="75"/>
      <c r="T89" s="76"/>
      <c r="U89" s="75" t="s">
        <v>27</v>
      </c>
      <c r="V89" s="76">
        <f>V84/E103</f>
        <v>49.99583333333333</v>
      </c>
      <c r="W89" s="75" t="s">
        <v>27</v>
      </c>
      <c r="X89" s="76">
        <f>X84/E103</f>
        <v>43.345833333333331</v>
      </c>
      <c r="Y89" s="75"/>
      <c r="Z89" s="76"/>
      <c r="AA89" s="75"/>
      <c r="AB89" s="76"/>
      <c r="AC89" s="75"/>
      <c r="AD89" s="76"/>
      <c r="AE89" s="75"/>
      <c r="AF89" s="76"/>
    </row>
    <row r="90" spans="1:32" x14ac:dyDescent="0.35">
      <c r="A90" s="8" t="s">
        <v>76</v>
      </c>
      <c r="B90" s="59"/>
      <c r="C90" s="77"/>
      <c r="D90" s="76"/>
      <c r="E90" s="75"/>
      <c r="F90" s="76"/>
      <c r="G90" s="75"/>
      <c r="H90" s="76"/>
      <c r="I90" s="75"/>
      <c r="J90" s="76"/>
      <c r="K90" s="75"/>
      <c r="L90" s="76"/>
      <c r="M90" s="75"/>
      <c r="N90" s="76"/>
      <c r="O90" s="75"/>
      <c r="P90" s="76"/>
      <c r="Q90" s="75"/>
      <c r="R90" s="76"/>
      <c r="S90" s="75"/>
      <c r="T90" s="76"/>
      <c r="U90" s="75"/>
      <c r="V90" s="76"/>
      <c r="W90" s="75"/>
      <c r="X90" s="76"/>
      <c r="Y90" s="75" t="s">
        <v>27</v>
      </c>
      <c r="Z90" s="76">
        <f>Z84/E104</f>
        <v>44.11</v>
      </c>
      <c r="AA90" s="75"/>
      <c r="AB90" s="76"/>
      <c r="AC90" s="75"/>
      <c r="AD90" s="76"/>
      <c r="AE90" s="75"/>
      <c r="AF90" s="76"/>
    </row>
    <row r="91" spans="1:32" x14ac:dyDescent="0.35">
      <c r="A91" s="8" t="s">
        <v>75</v>
      </c>
      <c r="B91" s="59"/>
      <c r="C91" s="77"/>
      <c r="D91" s="76"/>
      <c r="E91" s="75"/>
      <c r="F91" s="76"/>
      <c r="G91" s="75"/>
      <c r="H91" s="76"/>
      <c r="I91" s="75"/>
      <c r="J91" s="76"/>
      <c r="K91" s="75"/>
      <c r="L91" s="76"/>
      <c r="M91" s="75"/>
      <c r="N91" s="76"/>
      <c r="O91" s="75"/>
      <c r="P91" s="76"/>
      <c r="Q91" s="75"/>
      <c r="R91" s="76"/>
      <c r="S91" s="75"/>
      <c r="T91" s="76"/>
      <c r="U91" s="75"/>
      <c r="V91" s="76"/>
      <c r="W91" s="75"/>
      <c r="X91" s="76"/>
      <c r="Y91" s="75"/>
      <c r="Z91" s="76"/>
      <c r="AA91" s="75" t="s">
        <v>27</v>
      </c>
      <c r="AB91" s="76">
        <f>AB84/E105</f>
        <v>56.12916666666667</v>
      </c>
      <c r="AC91" s="75"/>
      <c r="AD91" s="76"/>
      <c r="AE91" s="75"/>
      <c r="AF91" s="76"/>
    </row>
    <row r="92" spans="1:32" x14ac:dyDescent="0.35">
      <c r="A92" s="8" t="s">
        <v>55</v>
      </c>
      <c r="B92" s="59"/>
      <c r="C92" s="77"/>
      <c r="D92" s="76"/>
      <c r="E92" s="75"/>
      <c r="F92" s="76"/>
      <c r="G92" s="75"/>
      <c r="H92" s="76"/>
      <c r="I92" s="75"/>
      <c r="J92" s="76"/>
      <c r="K92" s="75"/>
      <c r="L92" s="76"/>
      <c r="M92" s="75"/>
      <c r="N92" s="76"/>
      <c r="O92" s="75"/>
      <c r="P92" s="76"/>
      <c r="Q92" s="75"/>
      <c r="R92" s="76"/>
      <c r="S92" s="75"/>
      <c r="T92" s="76"/>
      <c r="U92" s="75"/>
      <c r="V92" s="76"/>
      <c r="W92" s="75"/>
      <c r="X92" s="76"/>
      <c r="Y92" s="75"/>
      <c r="Z92" s="76"/>
      <c r="AA92" s="75"/>
      <c r="AB92" s="76"/>
      <c r="AC92" s="75" t="s">
        <v>27</v>
      </c>
      <c r="AD92" s="76">
        <f>AD84/E106</f>
        <v>81.886666666666656</v>
      </c>
      <c r="AE92" s="75"/>
      <c r="AF92" s="76"/>
    </row>
    <row r="93" spans="1:32" x14ac:dyDescent="0.35">
      <c r="A93" s="8" t="s">
        <v>56</v>
      </c>
      <c r="B93" s="59"/>
      <c r="C93" s="77"/>
      <c r="D93" s="76"/>
      <c r="E93" s="75"/>
      <c r="F93" s="76"/>
      <c r="G93" s="75"/>
      <c r="H93" s="76"/>
      <c r="I93" s="75"/>
      <c r="J93" s="76"/>
      <c r="K93" s="75"/>
      <c r="L93" s="76"/>
      <c r="M93" s="75"/>
      <c r="N93" s="76"/>
      <c r="O93" s="75"/>
      <c r="P93" s="76"/>
      <c r="Q93" s="75"/>
      <c r="R93" s="76"/>
      <c r="S93" s="75"/>
      <c r="T93" s="76"/>
      <c r="U93" s="75"/>
      <c r="V93" s="76"/>
      <c r="W93" s="75"/>
      <c r="X93" s="76"/>
      <c r="Y93" s="75"/>
      <c r="Z93" s="76"/>
      <c r="AA93" s="75"/>
      <c r="AB93" s="76"/>
      <c r="AC93" s="75"/>
      <c r="AD93" s="76"/>
      <c r="AE93" s="75" t="s">
        <v>27</v>
      </c>
      <c r="AF93" s="76">
        <f>AF84/E107</f>
        <v>26.99523809523809</v>
      </c>
    </row>
    <row r="94" spans="1:32" ht="16" thickBot="1" x14ac:dyDescent="0.4">
      <c r="A94" s="7"/>
      <c r="B94" s="60"/>
      <c r="C94" s="191" t="s">
        <v>99</v>
      </c>
      <c r="D94" s="192"/>
      <c r="E94" s="186"/>
      <c r="F94" s="187"/>
      <c r="G94" s="186"/>
      <c r="H94" s="187"/>
      <c r="I94" s="191" t="s">
        <v>98</v>
      </c>
      <c r="J94" s="192"/>
      <c r="K94" s="186"/>
      <c r="L94" s="187"/>
      <c r="M94" s="186"/>
      <c r="N94" s="187"/>
      <c r="O94" s="191" t="s">
        <v>19</v>
      </c>
      <c r="P94" s="192"/>
      <c r="Q94" s="191" t="s">
        <v>20</v>
      </c>
      <c r="R94" s="192"/>
      <c r="S94" s="106"/>
      <c r="T94" s="107"/>
      <c r="U94" s="106"/>
      <c r="V94" s="107"/>
      <c r="W94" s="106"/>
      <c r="X94" s="107"/>
      <c r="Y94" s="106"/>
      <c r="Z94" s="107"/>
      <c r="AA94" s="106"/>
      <c r="AB94" s="107"/>
      <c r="AC94" s="106"/>
      <c r="AD94" s="107"/>
      <c r="AE94" s="106"/>
      <c r="AF94" s="107"/>
    </row>
    <row r="95" spans="1:32" x14ac:dyDescent="0.35">
      <c r="B95" s="3"/>
      <c r="C95" s="1"/>
    </row>
    <row r="96" spans="1:32" ht="15" thickBot="1" x14ac:dyDescent="0.4">
      <c r="B96" s="3"/>
      <c r="C96" s="1"/>
    </row>
    <row r="97" spans="1:8" ht="15" thickBot="1" x14ac:dyDescent="0.4">
      <c r="A97" s="50" t="s">
        <v>79</v>
      </c>
      <c r="B97" s="97" t="s">
        <v>80</v>
      </c>
      <c r="C97" s="98"/>
      <c r="D97" s="99"/>
      <c r="E97" s="51"/>
      <c r="F97" s="52"/>
      <c r="G97" s="52"/>
      <c r="H97" s="53"/>
    </row>
    <row r="98" spans="1:8" x14ac:dyDescent="0.35">
      <c r="A98" s="54" t="s">
        <v>0</v>
      </c>
      <c r="B98" s="103">
        <v>7597</v>
      </c>
      <c r="C98" s="104"/>
      <c r="D98" s="105"/>
      <c r="E98" s="103" t="s">
        <v>81</v>
      </c>
      <c r="F98" s="104"/>
      <c r="G98" s="104"/>
      <c r="H98" s="105"/>
    </row>
    <row r="99" spans="1:8" ht="15" thickBot="1" x14ac:dyDescent="0.4">
      <c r="A99" s="55" t="s">
        <v>82</v>
      </c>
      <c r="B99" s="100">
        <v>7776</v>
      </c>
      <c r="C99" s="101"/>
      <c r="D99" s="102"/>
      <c r="E99" s="100" t="s">
        <v>83</v>
      </c>
      <c r="F99" s="101"/>
      <c r="G99" s="101"/>
      <c r="H99" s="102"/>
    </row>
    <row r="100" spans="1:8" ht="15" thickBot="1" x14ac:dyDescent="0.4">
      <c r="B100" s="3"/>
      <c r="C100" s="1"/>
    </row>
    <row r="101" spans="1:8" ht="15" thickBot="1" x14ac:dyDescent="0.4">
      <c r="A101" s="49" t="s">
        <v>86</v>
      </c>
      <c r="B101" s="147" t="s">
        <v>92</v>
      </c>
      <c r="C101" s="148"/>
      <c r="D101" s="149"/>
      <c r="E101" s="147" t="s">
        <v>93</v>
      </c>
      <c r="F101" s="148"/>
      <c r="G101" s="149"/>
    </row>
    <row r="102" spans="1:8" x14ac:dyDescent="0.35">
      <c r="A102" s="56" t="s">
        <v>0</v>
      </c>
      <c r="B102" s="103">
        <v>1500</v>
      </c>
      <c r="C102" s="104"/>
      <c r="D102" s="104"/>
      <c r="E102" s="103">
        <f>B102*30</f>
        <v>45000</v>
      </c>
      <c r="F102" s="104"/>
      <c r="G102" s="105"/>
    </row>
    <row r="103" spans="1:8" x14ac:dyDescent="0.35">
      <c r="A103" s="57" t="s">
        <v>87</v>
      </c>
      <c r="B103" s="94">
        <v>800</v>
      </c>
      <c r="C103" s="95"/>
      <c r="D103" s="95"/>
      <c r="E103" s="94">
        <f t="shared" ref="E103:E107" si="36">B103*30</f>
        <v>24000</v>
      </c>
      <c r="F103" s="95"/>
      <c r="G103" s="96"/>
    </row>
    <row r="104" spans="1:8" x14ac:dyDescent="0.35">
      <c r="A104" s="57" t="s">
        <v>88</v>
      </c>
      <c r="B104" s="94">
        <v>500</v>
      </c>
      <c r="C104" s="95"/>
      <c r="D104" s="95"/>
      <c r="E104" s="94">
        <f t="shared" si="36"/>
        <v>15000</v>
      </c>
      <c r="F104" s="95"/>
      <c r="G104" s="96"/>
      <c r="H104" s="3"/>
    </row>
    <row r="105" spans="1:8" x14ac:dyDescent="0.35">
      <c r="A105" s="57" t="s">
        <v>89</v>
      </c>
      <c r="B105" s="94">
        <v>400</v>
      </c>
      <c r="C105" s="95"/>
      <c r="D105" s="95"/>
      <c r="E105" s="94">
        <f t="shared" si="36"/>
        <v>12000</v>
      </c>
      <c r="F105" s="95"/>
      <c r="G105" s="96"/>
    </row>
    <row r="106" spans="1:8" x14ac:dyDescent="0.35">
      <c r="A106" s="57" t="s">
        <v>90</v>
      </c>
      <c r="B106" s="94">
        <v>250</v>
      </c>
      <c r="C106" s="95"/>
      <c r="D106" s="95"/>
      <c r="E106" s="94">
        <f t="shared" si="36"/>
        <v>7500</v>
      </c>
      <c r="F106" s="95"/>
      <c r="G106" s="96"/>
    </row>
    <row r="107" spans="1:8" ht="15" thickBot="1" x14ac:dyDescent="0.4">
      <c r="A107" s="58" t="s">
        <v>91</v>
      </c>
      <c r="B107" s="100">
        <v>700</v>
      </c>
      <c r="C107" s="101"/>
      <c r="D107" s="101"/>
      <c r="E107" s="100">
        <f t="shared" si="36"/>
        <v>21000</v>
      </c>
      <c r="F107" s="101"/>
      <c r="G107" s="102"/>
    </row>
    <row r="108" spans="1:8" x14ac:dyDescent="0.35">
      <c r="B108" s="3"/>
      <c r="C108" s="1"/>
    </row>
    <row r="109" spans="1:8" x14ac:dyDescent="0.35">
      <c r="B109" s="3"/>
      <c r="C109" s="1"/>
    </row>
    <row r="110" spans="1:8" x14ac:dyDescent="0.35">
      <c r="B110" s="3"/>
      <c r="C110" s="1"/>
    </row>
    <row r="111" spans="1:8" x14ac:dyDescent="0.35">
      <c r="B111" s="3"/>
      <c r="C111" s="1"/>
    </row>
    <row r="112" spans="1:8" x14ac:dyDescent="0.35">
      <c r="B112" s="3"/>
      <c r="C112" s="1"/>
    </row>
    <row r="113" spans="2:3" x14ac:dyDescent="0.35">
      <c r="B113" s="3"/>
      <c r="C113" s="1"/>
    </row>
    <row r="114" spans="2:3" x14ac:dyDescent="0.35">
      <c r="B114" s="3"/>
      <c r="C114" s="1"/>
    </row>
    <row r="115" spans="2:3" x14ac:dyDescent="0.35">
      <c r="B115" s="3"/>
      <c r="C115" s="1"/>
    </row>
    <row r="116" spans="2:3" x14ac:dyDescent="0.35">
      <c r="B116" s="3"/>
      <c r="C116" s="1"/>
    </row>
    <row r="117" spans="2:3" x14ac:dyDescent="0.35">
      <c r="B117" s="3"/>
      <c r="C117" s="1"/>
    </row>
    <row r="118" spans="2:3" x14ac:dyDescent="0.35">
      <c r="B118" s="3"/>
      <c r="C118" s="1"/>
    </row>
    <row r="119" spans="2:3" x14ac:dyDescent="0.35">
      <c r="B119" s="3"/>
      <c r="C119" s="1"/>
    </row>
    <row r="120" spans="2:3" x14ac:dyDescent="0.35">
      <c r="B120" s="3"/>
      <c r="C120" s="1"/>
    </row>
    <row r="121" spans="2:3" x14ac:dyDescent="0.35">
      <c r="B121" s="3"/>
      <c r="C121" s="1"/>
    </row>
    <row r="122" spans="2:3" x14ac:dyDescent="0.35">
      <c r="B122" s="3"/>
      <c r="C122" s="1"/>
    </row>
    <row r="123" spans="2:3" x14ac:dyDescent="0.35">
      <c r="B123" s="3"/>
      <c r="C123" s="1"/>
    </row>
    <row r="124" spans="2:3" x14ac:dyDescent="0.35">
      <c r="B124" s="3"/>
      <c r="C124" s="1"/>
    </row>
    <row r="125" spans="2:3" x14ac:dyDescent="0.35">
      <c r="B125" s="3"/>
      <c r="C125" s="1"/>
    </row>
    <row r="126" spans="2:3" x14ac:dyDescent="0.35">
      <c r="B126" s="3"/>
      <c r="C126" s="1"/>
    </row>
    <row r="127" spans="2:3" x14ac:dyDescent="0.35">
      <c r="B127" s="3"/>
      <c r="C127" s="1"/>
    </row>
    <row r="128" spans="2:3" x14ac:dyDescent="0.35">
      <c r="B128" s="3"/>
      <c r="C128" s="1"/>
    </row>
    <row r="129" spans="2:3" x14ac:dyDescent="0.35">
      <c r="B129" s="3"/>
      <c r="C129" s="1"/>
    </row>
    <row r="130" spans="2:3" x14ac:dyDescent="0.35">
      <c r="B130" s="3"/>
      <c r="C130" s="1"/>
    </row>
    <row r="131" spans="2:3" x14ac:dyDescent="0.35">
      <c r="B131" s="3"/>
      <c r="C131" s="1"/>
    </row>
    <row r="132" spans="2:3" x14ac:dyDescent="0.35">
      <c r="B132" s="3"/>
      <c r="C132" s="1"/>
    </row>
    <row r="133" spans="2:3" x14ac:dyDescent="0.35">
      <c r="B133" s="3"/>
      <c r="C133" s="1"/>
    </row>
    <row r="134" spans="2:3" x14ac:dyDescent="0.35">
      <c r="B134" s="3"/>
      <c r="C134" s="1"/>
    </row>
    <row r="135" spans="2:3" x14ac:dyDescent="0.35">
      <c r="B135" s="3"/>
      <c r="C135" s="1"/>
    </row>
    <row r="136" spans="2:3" x14ac:dyDescent="0.35">
      <c r="B136" s="3"/>
      <c r="C136" s="1"/>
    </row>
    <row r="137" spans="2:3" x14ac:dyDescent="0.35">
      <c r="B137" s="3"/>
      <c r="C137" s="1"/>
    </row>
    <row r="138" spans="2:3" x14ac:dyDescent="0.35">
      <c r="B138" s="3"/>
      <c r="C138" s="1"/>
    </row>
    <row r="139" spans="2:3" x14ac:dyDescent="0.35">
      <c r="B139" s="3"/>
      <c r="C139" s="1"/>
    </row>
    <row r="140" spans="2:3" x14ac:dyDescent="0.35">
      <c r="B140" s="3"/>
      <c r="C140" s="1"/>
    </row>
    <row r="141" spans="2:3" x14ac:dyDescent="0.35">
      <c r="B141" s="3"/>
      <c r="C141" s="1"/>
    </row>
    <row r="142" spans="2:3" x14ac:dyDescent="0.35">
      <c r="B142" s="3"/>
      <c r="C142" s="1"/>
    </row>
    <row r="143" spans="2:3" x14ac:dyDescent="0.35">
      <c r="B143" s="3"/>
      <c r="C143" s="1"/>
    </row>
    <row r="144" spans="2:3" x14ac:dyDescent="0.35">
      <c r="B144" s="3"/>
      <c r="C144" s="1"/>
    </row>
    <row r="145" spans="2:3" x14ac:dyDescent="0.35">
      <c r="B145" s="3"/>
      <c r="C145" s="1"/>
    </row>
    <row r="146" spans="2:3" x14ac:dyDescent="0.35">
      <c r="B146" s="3"/>
      <c r="C146" s="1"/>
    </row>
    <row r="147" spans="2:3" x14ac:dyDescent="0.35">
      <c r="B147" s="3"/>
      <c r="C147" s="1"/>
    </row>
    <row r="148" spans="2:3" x14ac:dyDescent="0.35">
      <c r="B148" s="3"/>
      <c r="C148" s="1"/>
    </row>
    <row r="149" spans="2:3" x14ac:dyDescent="0.35">
      <c r="B149" s="3"/>
      <c r="C149" s="1"/>
    </row>
    <row r="150" spans="2:3" x14ac:dyDescent="0.35">
      <c r="B150" s="3"/>
      <c r="C150" s="1"/>
    </row>
    <row r="151" spans="2:3" x14ac:dyDescent="0.35">
      <c r="B151" s="3"/>
      <c r="C151" s="1"/>
    </row>
    <row r="152" spans="2:3" x14ac:dyDescent="0.35">
      <c r="B152" s="3"/>
      <c r="C152" s="1"/>
    </row>
    <row r="153" spans="2:3" x14ac:dyDescent="0.35">
      <c r="B153" s="3"/>
      <c r="C153" s="1"/>
    </row>
    <row r="154" spans="2:3" x14ac:dyDescent="0.35">
      <c r="B154" s="3"/>
      <c r="C154" s="1"/>
    </row>
    <row r="155" spans="2:3" x14ac:dyDescent="0.35">
      <c r="B155" s="3"/>
      <c r="C155" s="1"/>
    </row>
    <row r="156" spans="2:3" x14ac:dyDescent="0.35">
      <c r="B156" s="3"/>
      <c r="C156" s="1"/>
    </row>
    <row r="157" spans="2:3" x14ac:dyDescent="0.35">
      <c r="B157" s="3"/>
      <c r="C157" s="1"/>
    </row>
    <row r="158" spans="2:3" x14ac:dyDescent="0.35">
      <c r="B158" s="3"/>
      <c r="C158" s="1"/>
    </row>
    <row r="159" spans="2:3" x14ac:dyDescent="0.35">
      <c r="B159" s="3"/>
      <c r="C159" s="1"/>
    </row>
    <row r="160" spans="2:3" x14ac:dyDescent="0.35">
      <c r="B160" s="3"/>
      <c r="C160" s="1"/>
    </row>
    <row r="161" spans="2:3" x14ac:dyDescent="0.35">
      <c r="B161" s="3"/>
      <c r="C161" s="1"/>
    </row>
    <row r="162" spans="2:3" x14ac:dyDescent="0.35">
      <c r="B162" s="3"/>
      <c r="C162" s="1"/>
    </row>
    <row r="163" spans="2:3" x14ac:dyDescent="0.35">
      <c r="B163" s="3"/>
      <c r="C163" s="1"/>
    </row>
    <row r="164" spans="2:3" x14ac:dyDescent="0.35">
      <c r="B164" s="3"/>
      <c r="C164" s="1"/>
    </row>
    <row r="165" spans="2:3" x14ac:dyDescent="0.35">
      <c r="B165" s="3"/>
      <c r="C165" s="1"/>
    </row>
    <row r="166" spans="2:3" x14ac:dyDescent="0.35">
      <c r="B166" s="3"/>
      <c r="C166" s="1"/>
    </row>
    <row r="167" spans="2:3" x14ac:dyDescent="0.35">
      <c r="B167" s="3"/>
      <c r="C167" s="1"/>
    </row>
    <row r="168" spans="2:3" x14ac:dyDescent="0.35">
      <c r="B168" s="3"/>
      <c r="C168" s="1"/>
    </row>
    <row r="169" spans="2:3" x14ac:dyDescent="0.35">
      <c r="B169" s="3"/>
      <c r="C169" s="1"/>
    </row>
    <row r="170" spans="2:3" x14ac:dyDescent="0.35">
      <c r="B170" s="3"/>
      <c r="C170" s="1"/>
    </row>
    <row r="171" spans="2:3" x14ac:dyDescent="0.35">
      <c r="B171" s="3"/>
      <c r="C171" s="1"/>
    </row>
    <row r="172" spans="2:3" x14ac:dyDescent="0.35">
      <c r="B172" s="3"/>
      <c r="C172" s="1"/>
    </row>
  </sheetData>
  <mergeCells count="415">
    <mergeCell ref="U94:V94"/>
    <mergeCell ref="W94:X94"/>
    <mergeCell ref="Y94:Z94"/>
    <mergeCell ref="AA94:AB94"/>
    <mergeCell ref="AC94:AD94"/>
    <mergeCell ref="AE94:AF94"/>
    <mergeCell ref="C78:D78"/>
    <mergeCell ref="E78:F78"/>
    <mergeCell ref="G78:H78"/>
    <mergeCell ref="I78:J78"/>
    <mergeCell ref="K78:L78"/>
    <mergeCell ref="M78:N78"/>
    <mergeCell ref="C86:D86"/>
    <mergeCell ref="E86:F86"/>
    <mergeCell ref="G86:H86"/>
    <mergeCell ref="I86:J86"/>
    <mergeCell ref="K86:L86"/>
    <mergeCell ref="M86:N86"/>
    <mergeCell ref="U40:V40"/>
    <mergeCell ref="W40:X40"/>
    <mergeCell ref="Y40:Z40"/>
    <mergeCell ref="AA40:AB40"/>
    <mergeCell ref="AC40:AD40"/>
    <mergeCell ref="AE40:AF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30:V30"/>
    <mergeCell ref="W30:X30"/>
    <mergeCell ref="Y30:Z30"/>
    <mergeCell ref="AA30:AB30"/>
    <mergeCell ref="AC30:AD30"/>
    <mergeCell ref="AE30:AF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28:V28"/>
    <mergeCell ref="W28:X28"/>
    <mergeCell ref="Y28:Z28"/>
    <mergeCell ref="AA28:AB28"/>
    <mergeCell ref="U20:V20"/>
    <mergeCell ref="W20:X20"/>
    <mergeCell ref="Y20:Z20"/>
    <mergeCell ref="AA20:AB20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5:A7"/>
    <mergeCell ref="C7:H7"/>
    <mergeCell ref="I7:T7"/>
    <mergeCell ref="U7:V7"/>
    <mergeCell ref="W7:X7"/>
    <mergeCell ref="Y7:Z7"/>
    <mergeCell ref="AA7:AB7"/>
    <mergeCell ref="AC7:AD7"/>
    <mergeCell ref="C3:T3"/>
    <mergeCell ref="U3:AB3"/>
    <mergeCell ref="AC3:AF3"/>
    <mergeCell ref="C4:H4"/>
    <mergeCell ref="I4:P4"/>
    <mergeCell ref="Q4:R4"/>
    <mergeCell ref="S4:T4"/>
    <mergeCell ref="U4:V4"/>
    <mergeCell ref="W4:X4"/>
    <mergeCell ref="Y4:Z4"/>
    <mergeCell ref="AA4:AB4"/>
    <mergeCell ref="AC4:AD4"/>
    <mergeCell ref="AE4:AF4"/>
    <mergeCell ref="C5:D6"/>
    <mergeCell ref="E5:F5"/>
    <mergeCell ref="G5:H5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E6:F6"/>
    <mergeCell ref="G6:H6"/>
    <mergeCell ref="AE7:AF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C20:AD20"/>
    <mergeCell ref="AE20:AF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8:AD28"/>
    <mergeCell ref="AE28:AF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C46:AD46"/>
    <mergeCell ref="AE46:AF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U46:V46"/>
    <mergeCell ref="W46:X46"/>
    <mergeCell ref="Y46:Z46"/>
    <mergeCell ref="AA46:AB46"/>
    <mergeCell ref="AA48:AB48"/>
    <mergeCell ref="AC48:AD48"/>
    <mergeCell ref="AE48:AF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I57:J57"/>
    <mergeCell ref="K57:L57"/>
    <mergeCell ref="M57:N57"/>
    <mergeCell ref="O57:P57"/>
    <mergeCell ref="Q57:R57"/>
    <mergeCell ref="S57:T57"/>
    <mergeCell ref="U48:V48"/>
    <mergeCell ref="W48:X48"/>
    <mergeCell ref="Y48:Z48"/>
    <mergeCell ref="U57:V57"/>
    <mergeCell ref="W57:X57"/>
    <mergeCell ref="Y57:Z57"/>
    <mergeCell ref="AA57:AB57"/>
    <mergeCell ref="AC57:AD57"/>
    <mergeCell ref="AE57:AF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C57:D57"/>
    <mergeCell ref="E57:F57"/>
    <mergeCell ref="G57:H57"/>
    <mergeCell ref="I63:J63"/>
    <mergeCell ref="K63:L63"/>
    <mergeCell ref="M63:N63"/>
    <mergeCell ref="O63:P63"/>
    <mergeCell ref="Q63:R63"/>
    <mergeCell ref="S63:T63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3:V63"/>
    <mergeCell ref="W63:X63"/>
    <mergeCell ref="Y63:Z63"/>
    <mergeCell ref="AA63:AB63"/>
    <mergeCell ref="AC63:AD63"/>
    <mergeCell ref="AE63:AF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C63:D63"/>
    <mergeCell ref="E63:F63"/>
    <mergeCell ref="G63:H63"/>
    <mergeCell ref="AC65:AD66"/>
    <mergeCell ref="AE65:AF66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5:U66"/>
    <mergeCell ref="V65:V66"/>
    <mergeCell ref="Y65:Z66"/>
    <mergeCell ref="AA65:AB66"/>
    <mergeCell ref="AA68:AB68"/>
    <mergeCell ref="AC68:AD68"/>
    <mergeCell ref="AE68:AF68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AA69:AB69"/>
    <mergeCell ref="AC69:AD69"/>
    <mergeCell ref="AE69:AF69"/>
    <mergeCell ref="C68:D68"/>
    <mergeCell ref="E68:F68"/>
    <mergeCell ref="G68:H68"/>
    <mergeCell ref="I68:J68"/>
    <mergeCell ref="K68:L68"/>
    <mergeCell ref="M68:N68"/>
    <mergeCell ref="I71:J71"/>
    <mergeCell ref="K71:L71"/>
    <mergeCell ref="M71:N71"/>
    <mergeCell ref="O71:P71"/>
    <mergeCell ref="Q71:R71"/>
    <mergeCell ref="S71:T71"/>
    <mergeCell ref="U68:V68"/>
    <mergeCell ref="W68:X68"/>
    <mergeCell ref="Y68:Z68"/>
    <mergeCell ref="O68:P68"/>
    <mergeCell ref="Q68:R68"/>
    <mergeCell ref="S68:T68"/>
    <mergeCell ref="U71:V71"/>
    <mergeCell ref="W71:X71"/>
    <mergeCell ref="Y71:Z71"/>
    <mergeCell ref="AA71:AB71"/>
    <mergeCell ref="AC71:AD71"/>
    <mergeCell ref="AE71:AF71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C71:D71"/>
    <mergeCell ref="E71:F71"/>
    <mergeCell ref="G71:H71"/>
    <mergeCell ref="O78:P78"/>
    <mergeCell ref="Q78:R78"/>
    <mergeCell ref="S78:T78"/>
    <mergeCell ref="U78:V78"/>
    <mergeCell ref="W78:X78"/>
    <mergeCell ref="Y78:Z78"/>
    <mergeCell ref="AA78:AB78"/>
    <mergeCell ref="AC78:AD78"/>
    <mergeCell ref="AE78:AF78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6:V86"/>
    <mergeCell ref="W86:X86"/>
    <mergeCell ref="Y86:Z86"/>
    <mergeCell ref="AA86:AB86"/>
    <mergeCell ref="AC86:AD86"/>
    <mergeCell ref="AE86:AF86"/>
    <mergeCell ref="U79:V79"/>
    <mergeCell ref="W79:X79"/>
    <mergeCell ref="Y79:Z79"/>
    <mergeCell ref="AA79:AB79"/>
    <mergeCell ref="AC79:AD79"/>
    <mergeCell ref="AE79:AF79"/>
    <mergeCell ref="U85:V85"/>
    <mergeCell ref="W85:X85"/>
    <mergeCell ref="Y85:Z85"/>
    <mergeCell ref="AA85:AB85"/>
    <mergeCell ref="AC85:AD85"/>
    <mergeCell ref="AE85:AF85"/>
    <mergeCell ref="I94:J94"/>
    <mergeCell ref="K94:L94"/>
    <mergeCell ref="M94:N94"/>
    <mergeCell ref="O94:P94"/>
    <mergeCell ref="Q94:R94"/>
    <mergeCell ref="S94:T94"/>
    <mergeCell ref="O86:P86"/>
    <mergeCell ref="Q86:R86"/>
    <mergeCell ref="S86:T86"/>
    <mergeCell ref="B97:D97"/>
    <mergeCell ref="B98:D98"/>
    <mergeCell ref="B99:D99"/>
    <mergeCell ref="E98:H98"/>
    <mergeCell ref="E99:H99"/>
    <mergeCell ref="B101:D101"/>
    <mergeCell ref="E101:G101"/>
    <mergeCell ref="C94:D94"/>
    <mergeCell ref="E94:F94"/>
    <mergeCell ref="G94:H94"/>
    <mergeCell ref="B102:D102"/>
    <mergeCell ref="B103:D103"/>
    <mergeCell ref="B104:D104"/>
    <mergeCell ref="B105:D105"/>
    <mergeCell ref="B106:D106"/>
    <mergeCell ref="B107:D107"/>
    <mergeCell ref="E102:G102"/>
    <mergeCell ref="E103:G103"/>
    <mergeCell ref="E104:G104"/>
    <mergeCell ref="E106:G106"/>
    <mergeCell ref="E107:G107"/>
    <mergeCell ref="E105:G10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92B4EBF1305141B59642D01EAF7015" ma:contentTypeVersion="2" ma:contentTypeDescription="Een nieuw document maken." ma:contentTypeScope="" ma:versionID="758765bb1f67c1e4636170ce330dbb14">
  <xsd:schema xmlns:xsd="http://www.w3.org/2001/XMLSchema" xmlns:xs="http://www.w3.org/2001/XMLSchema" xmlns:p="http://schemas.microsoft.com/office/2006/metadata/properties" xmlns:ns2="b01961d8-c13f-46fe-aa46-cfa4870f6bbc" targetNamespace="http://schemas.microsoft.com/office/2006/metadata/properties" ma:root="true" ma:fieldsID="251ea97a9b785a276fc06944c5e0232f" ns2:_="">
    <xsd:import namespace="b01961d8-c13f-46fe-aa46-cfa4870f6b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961d8-c13f-46fe-aa46-cfa4870f6b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47F772-38C1-473A-A075-001EC9CD1C74}"/>
</file>

<file path=customXml/itemProps2.xml><?xml version="1.0" encoding="utf-8"?>
<ds:datastoreItem xmlns:ds="http://schemas.openxmlformats.org/officeDocument/2006/customXml" ds:itemID="{9BC5C443-5DEA-47A0-AF32-A4C7B8B27D08}"/>
</file>

<file path=customXml/itemProps3.xml><?xml version="1.0" encoding="utf-8"?>
<ds:datastoreItem xmlns:ds="http://schemas.openxmlformats.org/officeDocument/2006/customXml" ds:itemID="{CD30E14F-9E40-4192-AFE0-DA3CC2C5A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 Instrepitus TCO sportveld V2.0</vt:lpstr>
    </vt:vector>
  </TitlesOfParts>
  <Company>Den Spike Unattendeds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 veenstra</dc:creator>
  <cp:lastModifiedBy>Sebas</cp:lastModifiedBy>
  <dcterms:created xsi:type="dcterms:W3CDTF">2019-04-11T20:40:03Z</dcterms:created>
  <dcterms:modified xsi:type="dcterms:W3CDTF">2021-02-24T12:13:26Z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0x0101006392B4EBF1305141B59642D01EAF7015</vt:lpwstr>
  </property>
</Properties>
</file>